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5" windowWidth="9615" windowHeight="11745" tabRatio="828"/>
  </bookViews>
  <sheets>
    <sheet name="表紙" sheetId="71" r:id="rId1"/>
    <sheet name="ファイルの種類" sheetId="132" r:id="rId2"/>
    <sheet name="計算確認" sheetId="72" r:id="rId3"/>
    <sheet name="関数の挿入" sheetId="104" r:id="rId4"/>
    <sheet name="COUNT" sheetId="124" r:id="rId5"/>
    <sheet name="IF" sheetId="99" r:id="rId6"/>
    <sheet name="COUNTIF" sheetId="98" r:id="rId7"/>
    <sheet name="絶対参照" sheetId="35" r:id="rId8"/>
    <sheet name="RANK" sheetId="100" r:id="rId9"/>
    <sheet name="VLOOKUP" sheetId="116" r:id="rId10"/>
    <sheet name="セルの表示形式" sheetId="121" r:id="rId11"/>
    <sheet name="条件付き書式" sheetId="103" r:id="rId12"/>
    <sheet name="操作シート" sheetId="118" r:id="rId13"/>
    <sheet name="印刷１" sheetId="109" r:id="rId14"/>
    <sheet name="印刷２" sheetId="45" r:id="rId15"/>
    <sheet name="印刷３" sheetId="112" r:id="rId16"/>
    <sheet name="保存" sheetId="130" r:id="rId17"/>
    <sheet name="演習１" sheetId="115" r:id="rId18"/>
    <sheet name="演習２" sheetId="117" r:id="rId19"/>
    <sheet name="演習３" sheetId="110" r:id="rId20"/>
    <sheet name="印刷４" sheetId="111" state="hidden" r:id="rId21"/>
    <sheet name="ウィンドウ枠の固定" sheetId="33" state="hidden" r:id="rId22"/>
    <sheet name="IF 入れ子" sheetId="122" state="hidden" r:id="rId23"/>
    <sheet name="COUNTIF (2)" sheetId="126" state="hidden" r:id="rId24"/>
    <sheet name="セル参照" sheetId="75" state="hidden" r:id="rId25"/>
    <sheet name="Sheet3" sheetId="129" r:id="rId26"/>
    <sheet name="Sheet5" sheetId="131" r:id="rId27"/>
  </sheets>
  <definedNames>
    <definedName name="_xlnm._FilterDatabase" localSheetId="6" hidden="1">COUNTIF!$N$6:$T$18</definedName>
    <definedName name="_xlnm._FilterDatabase" localSheetId="23" hidden="1">'COUNTIF (2)'!$N$6:$T$18</definedName>
    <definedName name="_xlnm._FilterDatabase" localSheetId="21" hidden="1">ウィンドウ枠の固定!#REF!</definedName>
    <definedName name="_xlnm._FilterDatabase" localSheetId="14" hidden="1">印刷２!#REF!</definedName>
    <definedName name="_xlnm._FilterDatabase" localSheetId="15" hidden="1">印刷３!#REF!</definedName>
    <definedName name="_xlnm._FilterDatabase" localSheetId="20" hidden="1">印刷４!#REF!</definedName>
    <definedName name="_xlnm.Print_Area" localSheetId="21">ウィンドウ枠の固定!#REF!</definedName>
    <definedName name="_xlnm.Print_Area" localSheetId="13">印刷１!$A$1:$U$30</definedName>
    <definedName name="_xlnm.Print_Area" localSheetId="20">印刷４!$A$1:$L$28</definedName>
    <definedName name="_xlnm.Print_Area" localSheetId="17">演習１!$C$1:$O$21</definedName>
    <definedName name="_xlnm.Print_Area" localSheetId="18">演習２!$C$1:$M$24</definedName>
    <definedName name="_xlnm.Print_Area" localSheetId="12">操作シート!$A$1:$R$53</definedName>
    <definedName name="_xlnm.Print_Area" localSheetId="0">表紙!$A$1:$M$37</definedName>
  </definedNames>
  <calcPr calcId="145621"/>
</workbook>
</file>

<file path=xl/calcChain.xml><?xml version="1.0" encoding="utf-8"?>
<calcChain xmlns="http://schemas.openxmlformats.org/spreadsheetml/2006/main">
  <c r="M22" i="103" l="1"/>
  <c r="N22" i="103"/>
  <c r="M23" i="103"/>
  <c r="N23" i="103"/>
  <c r="M24" i="103"/>
  <c r="N24" i="103"/>
  <c r="M25" i="103"/>
  <c r="N25" i="103"/>
  <c r="M26" i="103"/>
  <c r="N26" i="103"/>
  <c r="M27" i="103"/>
  <c r="N27" i="103"/>
  <c r="M28" i="103"/>
  <c r="N28" i="103"/>
  <c r="M29" i="103"/>
  <c r="N29" i="103"/>
  <c r="M30" i="103"/>
  <c r="N30" i="103"/>
  <c r="M31" i="103"/>
  <c r="N31" i="103"/>
  <c r="Q8" i="126"/>
  <c r="Q9" i="126"/>
  <c r="Q10" i="126"/>
  <c r="Q11" i="126"/>
  <c r="Q12" i="126"/>
  <c r="Q13" i="126"/>
  <c r="Q14" i="126"/>
  <c r="Q15" i="126"/>
  <c r="Q16" i="126"/>
  <c r="Q7" i="126"/>
  <c r="Q7" i="98" l="1"/>
  <c r="M8" i="103" l="1"/>
  <c r="M17" i="103"/>
  <c r="M16" i="103"/>
  <c r="M15" i="103"/>
  <c r="M14" i="103"/>
  <c r="M13" i="103"/>
  <c r="M12" i="103"/>
  <c r="M11" i="103"/>
  <c r="M10" i="103"/>
  <c r="M9" i="103"/>
  <c r="R24" i="98"/>
  <c r="R18" i="98"/>
  <c r="Q8" i="98"/>
  <c r="Q9" i="98"/>
  <c r="Q10" i="98"/>
  <c r="Q11" i="98"/>
  <c r="Q12" i="98"/>
  <c r="Q13" i="98"/>
  <c r="Q14" i="98"/>
  <c r="Q15" i="98"/>
  <c r="Q16" i="98"/>
  <c r="R22" i="98"/>
  <c r="R20" i="98" l="1"/>
  <c r="S7" i="126"/>
  <c r="N20" i="124" l="1"/>
  <c r="N18" i="124"/>
  <c r="N17" i="124"/>
  <c r="N19" i="104" l="1"/>
  <c r="N18" i="104"/>
  <c r="O25" i="72" l="1"/>
  <c r="R13" i="110" l="1"/>
  <c r="Q13" i="110"/>
  <c r="R12" i="110"/>
  <c r="Q12" i="110"/>
  <c r="R11" i="110"/>
  <c r="Q11" i="110"/>
  <c r="R10" i="110"/>
  <c r="Q10" i="110"/>
  <c r="R9" i="110"/>
  <c r="Q9" i="110"/>
  <c r="R8" i="110"/>
  <c r="Q8" i="110"/>
  <c r="R7" i="110"/>
  <c r="Q7" i="110"/>
  <c r="R6" i="110"/>
  <c r="Q6" i="110"/>
  <c r="R5" i="110"/>
  <c r="S5" i="110" s="1"/>
  <c r="Q5" i="110"/>
  <c r="R4" i="110"/>
  <c r="Q4" i="110"/>
  <c r="S8" i="110" l="1"/>
  <c r="S12" i="110"/>
  <c r="S7" i="110"/>
  <c r="S9" i="110"/>
  <c r="S13" i="110"/>
  <c r="S11" i="110"/>
  <c r="S4" i="110"/>
  <c r="S6" i="110"/>
  <c r="S10" i="110"/>
  <c r="N9" i="103" l="1"/>
  <c r="N10" i="103"/>
  <c r="N11" i="103"/>
  <c r="N12" i="103"/>
  <c r="N13" i="103"/>
  <c r="N14" i="103"/>
  <c r="N15" i="103"/>
  <c r="N16" i="103"/>
  <c r="N17" i="103"/>
  <c r="N8" i="103"/>
  <c r="O17" i="72"/>
  <c r="O18" i="72"/>
  <c r="O19" i="72"/>
  <c r="O20" i="72"/>
  <c r="G24" i="72"/>
  <c r="G25" i="72"/>
  <c r="G26" i="72"/>
  <c r="G27" i="72"/>
  <c r="O16" i="72"/>
  <c r="O15" i="72"/>
  <c r="O14" i="72"/>
  <c r="O13" i="72"/>
  <c r="O12" i="72"/>
  <c r="O9" i="72"/>
  <c r="O6" i="72"/>
  <c r="G13" i="72"/>
  <c r="G14" i="72"/>
  <c r="G15" i="72"/>
  <c r="G16" i="72"/>
  <c r="G21" i="72"/>
  <c r="G22" i="72"/>
  <c r="G23" i="72"/>
</calcChain>
</file>

<file path=xl/sharedStrings.xml><?xml version="1.0" encoding="utf-8"?>
<sst xmlns="http://schemas.openxmlformats.org/spreadsheetml/2006/main" count="652" uniqueCount="414">
  <si>
    <t>用紙の上部や下部に、タイトル・日付・ページなどを印刷する</t>
    <rPh sb="0" eb="2">
      <t>ヨウシ</t>
    </rPh>
    <rPh sb="3" eb="5">
      <t>ジョウブ</t>
    </rPh>
    <rPh sb="6" eb="8">
      <t>カブ</t>
    </rPh>
    <rPh sb="15" eb="17">
      <t>ヒヅケ</t>
    </rPh>
    <rPh sb="24" eb="26">
      <t>インサツ</t>
    </rPh>
    <phoneticPr fontId="6"/>
  </si>
  <si>
    <t>ウィンドウ枠の固定</t>
    <rPh sb="5" eb="6">
      <t>ワク</t>
    </rPh>
    <rPh sb="7" eb="9">
      <t>コテイ</t>
    </rPh>
    <phoneticPr fontId="6"/>
  </si>
  <si>
    <t>男</t>
    <rPh sb="0" eb="1">
      <t>オトコ</t>
    </rPh>
    <phoneticPr fontId="6"/>
  </si>
  <si>
    <t>女</t>
    <rPh sb="0" eb="1">
      <t>オンナ</t>
    </rPh>
    <phoneticPr fontId="6"/>
  </si>
  <si>
    <t>【手順】</t>
    <rPh sb="1" eb="3">
      <t>テジュン</t>
    </rPh>
    <phoneticPr fontId="6"/>
  </si>
  <si>
    <t>氏名</t>
    <rPh sb="0" eb="2">
      <t>シメイ</t>
    </rPh>
    <phoneticPr fontId="6"/>
  </si>
  <si>
    <t>国語</t>
    <rPh sb="0" eb="2">
      <t>コクゴ</t>
    </rPh>
    <phoneticPr fontId="6"/>
  </si>
  <si>
    <t>①答えを表示したいセルをクリック</t>
    <rPh sb="1" eb="2">
      <t>コタ</t>
    </rPh>
    <rPh sb="4" eb="6">
      <t>ヒョウジ</t>
    </rPh>
    <phoneticPr fontId="6"/>
  </si>
  <si>
    <t>順位</t>
    <rPh sb="0" eb="2">
      <t>ジュンイ</t>
    </rPh>
    <phoneticPr fontId="6"/>
  </si>
  <si>
    <t>氏　名</t>
  </si>
  <si>
    <t>試験結果集計表</t>
    <rPh sb="0" eb="2">
      <t>シケン</t>
    </rPh>
    <rPh sb="2" eb="4">
      <t>ケッカ</t>
    </rPh>
    <rPh sb="4" eb="6">
      <t>シュウケイ</t>
    </rPh>
    <rPh sb="6" eb="7">
      <t>ヒョウ</t>
    </rPh>
    <phoneticPr fontId="6"/>
  </si>
  <si>
    <t>評価</t>
    <rPh sb="0" eb="2">
      <t>ヒョウカ</t>
    </rPh>
    <phoneticPr fontId="6"/>
  </si>
  <si>
    <t>☆</t>
    <phoneticPr fontId="6"/>
  </si>
  <si>
    <t>単価</t>
    <rPh sb="0" eb="2">
      <t>タンカ</t>
    </rPh>
    <phoneticPr fontId="6"/>
  </si>
  <si>
    <t>数量</t>
    <rPh sb="0" eb="2">
      <t>スウリョウ</t>
    </rPh>
    <phoneticPr fontId="6"/>
  </si>
  <si>
    <t>金額</t>
    <rPh sb="0" eb="2">
      <t>キンガク</t>
    </rPh>
    <phoneticPr fontId="6"/>
  </si>
  <si>
    <t>消しゴム</t>
    <rPh sb="0" eb="1">
      <t>ケ</t>
    </rPh>
    <phoneticPr fontId="6"/>
  </si>
  <si>
    <t>ノート</t>
    <phoneticPr fontId="6"/>
  </si>
  <si>
    <t>画用紙</t>
    <rPh sb="0" eb="3">
      <t>ガヨウシ</t>
    </rPh>
    <phoneticPr fontId="6"/>
  </si>
  <si>
    <t>単　価</t>
    <rPh sb="0" eb="1">
      <t>タン</t>
    </rPh>
    <rPh sb="2" eb="3">
      <t>アタイ</t>
    </rPh>
    <phoneticPr fontId="6"/>
  </si>
  <si>
    <t>【方法１】</t>
    <rPh sb="1" eb="3">
      <t>ホウホウ</t>
    </rPh>
    <phoneticPr fontId="6"/>
  </si>
  <si>
    <t>【方法２】</t>
    <rPh sb="1" eb="3">
      <t>ホウホウ</t>
    </rPh>
    <phoneticPr fontId="6"/>
  </si>
  <si>
    <t>「オートSUM」 ボタンから挿入する</t>
    <rPh sb="14" eb="16">
      <t>ソウニュウ</t>
    </rPh>
    <phoneticPr fontId="6"/>
  </si>
  <si>
    <t>「関数の挿入」ボタンから挿入する</t>
    <rPh sb="1" eb="3">
      <t>カンスウ</t>
    </rPh>
    <rPh sb="4" eb="6">
      <t>ソウニュウ</t>
    </rPh>
    <rPh sb="12" eb="14">
      <t>ソウニュウ</t>
    </rPh>
    <phoneticPr fontId="6"/>
  </si>
  <si>
    <t>人</t>
    <rPh sb="0" eb="1">
      <t>ニン</t>
    </rPh>
    <phoneticPr fontId="6"/>
  </si>
  <si>
    <r>
      <t>計算式の中のセル番地をコピーしても変更したくない場合は、その番地を</t>
    </r>
    <r>
      <rPr>
        <b/>
        <sz val="11"/>
        <color indexed="10"/>
        <rFont val="ＭＳ Ｐゴシック"/>
        <family val="3"/>
        <charset val="128"/>
      </rPr>
      <t>絶対参照</t>
    </r>
    <r>
      <rPr>
        <sz val="11"/>
        <rFont val="ＭＳ Ｐゴシック"/>
        <family val="3"/>
        <charset val="128"/>
      </rPr>
      <t>扱いにします。</t>
    </r>
    <rPh sb="0" eb="2">
      <t>ケイサン</t>
    </rPh>
    <rPh sb="2" eb="3">
      <t>シキ</t>
    </rPh>
    <rPh sb="4" eb="5">
      <t>ナカ</t>
    </rPh>
    <rPh sb="8" eb="10">
      <t>バンチ</t>
    </rPh>
    <rPh sb="17" eb="19">
      <t>ヘンコウ</t>
    </rPh>
    <rPh sb="24" eb="26">
      <t>バアイ</t>
    </rPh>
    <rPh sb="30" eb="32">
      <t>バンチ</t>
    </rPh>
    <rPh sb="33" eb="35">
      <t>ゼッタイ</t>
    </rPh>
    <rPh sb="35" eb="37">
      <t>サンショウ</t>
    </rPh>
    <rPh sb="37" eb="38">
      <t>アツカ</t>
    </rPh>
    <phoneticPr fontId="6"/>
  </si>
  <si>
    <t>＜例１＞</t>
    <rPh sb="1" eb="2">
      <t>レイ</t>
    </rPh>
    <phoneticPr fontId="6"/>
  </si>
  <si>
    <t>＜例2＞</t>
    <rPh sb="1" eb="2">
      <t>レイ</t>
    </rPh>
    <phoneticPr fontId="6"/>
  </si>
  <si>
    <t>①消しゴムの金額欄に計算式を入力する。（単価×数量）</t>
    <rPh sb="1" eb="2">
      <t>ケ</t>
    </rPh>
    <rPh sb="6" eb="8">
      <t>キンガク</t>
    </rPh>
    <rPh sb="8" eb="9">
      <t>ラン</t>
    </rPh>
    <rPh sb="10" eb="12">
      <t>ケイサン</t>
    </rPh>
    <rPh sb="12" eb="13">
      <t>シキ</t>
    </rPh>
    <rPh sb="14" eb="16">
      <t>ニュウリョク</t>
    </rPh>
    <rPh sb="20" eb="22">
      <t>タンカ</t>
    </rPh>
    <rPh sb="23" eb="25">
      <t>スウリョウ</t>
    </rPh>
    <phoneticPr fontId="6"/>
  </si>
  <si>
    <r>
      <t xml:space="preserve"> ←式　：　</t>
    </r>
    <r>
      <rPr>
        <b/>
        <sz val="11"/>
        <color indexed="12"/>
        <rFont val="ＭＳ Ｐゴシック"/>
        <family val="3"/>
        <charset val="128"/>
      </rPr>
      <t>= C11＊D11</t>
    </r>
    <rPh sb="2" eb="3">
      <t>シキ</t>
    </rPh>
    <phoneticPr fontId="6"/>
  </si>
  <si>
    <t>社会</t>
    <rPh sb="0" eb="2">
      <t>シャカイ</t>
    </rPh>
    <phoneticPr fontId="6"/>
  </si>
  <si>
    <t>性別</t>
    <rPh sb="0" eb="2">
      <t>セイベツ</t>
    </rPh>
    <phoneticPr fontId="6"/>
  </si>
  <si>
    <t>　【行・列のタイトル】</t>
    <rPh sb="2" eb="3">
      <t>ギョウ</t>
    </rPh>
    <rPh sb="4" eb="5">
      <t>レツ</t>
    </rPh>
    <phoneticPr fontId="6"/>
  </si>
  <si>
    <r>
      <t xml:space="preserve"> ←式　：　</t>
    </r>
    <r>
      <rPr>
        <b/>
        <sz val="11"/>
        <color indexed="12"/>
        <rFont val="ＭＳ Ｐゴシック"/>
        <family val="3"/>
        <charset val="128"/>
      </rPr>
      <t>= C10＊D10</t>
    </r>
    <rPh sb="2" eb="3">
      <t>シキ</t>
    </rPh>
    <phoneticPr fontId="6"/>
  </si>
  <si>
    <t>③該当の関数を指定し、「OK」する</t>
    <rPh sb="1" eb="3">
      <t>ガイトウ</t>
    </rPh>
    <rPh sb="4" eb="6">
      <t>カンスウ</t>
    </rPh>
    <rPh sb="7" eb="9">
      <t>シテイ</t>
    </rPh>
    <phoneticPr fontId="6"/>
  </si>
  <si>
    <r>
      <t>②</t>
    </r>
    <r>
      <rPr>
        <sz val="11"/>
        <color indexed="12"/>
        <rFont val="ＭＳ Ｐゴシック"/>
        <family val="3"/>
        <charset val="128"/>
      </rPr>
      <t>「関数の挿入」</t>
    </r>
    <r>
      <rPr>
        <sz val="11"/>
        <rFont val="ＭＳ Ｐゴシック"/>
        <family val="3"/>
        <charset val="128"/>
      </rPr>
      <t>ボタンをクリック</t>
    </r>
    <rPh sb="2" eb="4">
      <t>カンスウ</t>
    </rPh>
    <rPh sb="5" eb="7">
      <t>ソウニュウ</t>
    </rPh>
    <phoneticPr fontId="6"/>
  </si>
  <si>
    <r>
      <t>セルに挿入した計算式は、</t>
    </r>
    <r>
      <rPr>
        <sz val="11"/>
        <color indexed="12"/>
        <rFont val="ＭＳ Ｐゴシック"/>
        <family val="3"/>
        <charset val="128"/>
      </rPr>
      <t>「オートフィル」</t>
    </r>
    <r>
      <rPr>
        <sz val="11"/>
        <rFont val="ＭＳ Ｐゴシック"/>
        <family val="3"/>
        <charset val="128"/>
      </rPr>
      <t>機能でコピーする事ができます。</t>
    </r>
    <rPh sb="3" eb="5">
      <t>ソウニュウ</t>
    </rPh>
    <rPh sb="7" eb="9">
      <t>ケイサン</t>
    </rPh>
    <rPh sb="9" eb="10">
      <t>シキ</t>
    </rPh>
    <rPh sb="20" eb="22">
      <t>キノウ</t>
    </rPh>
    <rPh sb="28" eb="29">
      <t>コト</t>
    </rPh>
    <phoneticPr fontId="6"/>
  </si>
  <si>
    <r>
      <t>②「</t>
    </r>
    <r>
      <rPr>
        <sz val="11"/>
        <color indexed="12"/>
        <rFont val="ＭＳ Ｐゴシック"/>
        <family val="3"/>
        <charset val="128"/>
      </rPr>
      <t>オートフィル」</t>
    </r>
    <r>
      <rPr>
        <sz val="11"/>
        <rFont val="ＭＳ Ｐゴシック"/>
        <family val="3"/>
        <charset val="128"/>
      </rPr>
      <t>で式をコピーし、ノート＋画用紙の金額を求める。</t>
    </r>
    <rPh sb="10" eb="11">
      <t>シキ</t>
    </rPh>
    <rPh sb="21" eb="24">
      <t>ガヨウシ</t>
    </rPh>
    <rPh sb="25" eb="27">
      <t>キンガク</t>
    </rPh>
    <rPh sb="28" eb="29">
      <t>モト</t>
    </rPh>
    <phoneticPr fontId="6"/>
  </si>
  <si>
    <t>4月分</t>
    <rPh sb="1" eb="2">
      <t>ガツ</t>
    </rPh>
    <rPh sb="2" eb="3">
      <t>ブン</t>
    </rPh>
    <phoneticPr fontId="6"/>
  </si>
  <si>
    <t>5月分</t>
    <rPh sb="1" eb="2">
      <t>ガツ</t>
    </rPh>
    <rPh sb="2" eb="3">
      <t>ブン</t>
    </rPh>
    <phoneticPr fontId="6"/>
  </si>
  <si>
    <t>6月分</t>
    <rPh sb="1" eb="2">
      <t>ガツ</t>
    </rPh>
    <rPh sb="2" eb="3">
      <t>ブン</t>
    </rPh>
    <phoneticPr fontId="6"/>
  </si>
  <si>
    <t>　【ヘッダー・フッター】</t>
    <phoneticPr fontId="6"/>
  </si>
  <si>
    <t>☆</t>
    <phoneticPr fontId="6"/>
  </si>
  <si>
    <t>↓答え</t>
    <rPh sb="1" eb="2">
      <t>コタ</t>
    </rPh>
    <phoneticPr fontId="6"/>
  </si>
  <si>
    <t>たす　(+)</t>
    <phoneticPr fontId="6"/>
  </si>
  <si>
    <t>ひく　(-)</t>
    <phoneticPr fontId="6"/>
  </si>
  <si>
    <t>かける　(*）</t>
    <phoneticPr fontId="6"/>
  </si>
  <si>
    <t>わる　（/）</t>
    <phoneticPr fontId="6"/>
  </si>
  <si>
    <t>合計（SUM）</t>
    <rPh sb="0" eb="2">
      <t>ゴウケイ</t>
    </rPh>
    <phoneticPr fontId="6"/>
  </si>
  <si>
    <t>平均（AVERAGE）</t>
    <rPh sb="0" eb="2">
      <t>ヘイキン</t>
    </rPh>
    <phoneticPr fontId="6"/>
  </si>
  <si>
    <t>SUM関数（オートフィルを使用）</t>
    <rPh sb="3" eb="5">
      <t>カンスウ</t>
    </rPh>
    <rPh sb="13" eb="15">
      <t>シヨウ</t>
    </rPh>
    <phoneticPr fontId="6"/>
  </si>
  <si>
    <t>関数確認</t>
    <rPh sb="0" eb="2">
      <t>カンスウ</t>
    </rPh>
    <rPh sb="2" eb="4">
      <t>カクニン</t>
    </rPh>
    <phoneticPr fontId="6"/>
  </si>
  <si>
    <t>計算確認</t>
    <rPh sb="0" eb="2">
      <t>ケイサン</t>
    </rPh>
    <rPh sb="2" eb="4">
      <t>カクニン</t>
    </rPh>
    <phoneticPr fontId="6"/>
  </si>
  <si>
    <t>同じデータを複数のセルに入力する必要があるとき、このようにしておくと</t>
    <rPh sb="0" eb="1">
      <t>オナ</t>
    </rPh>
    <rPh sb="6" eb="8">
      <t>フクスウ</t>
    </rPh>
    <rPh sb="12" eb="14">
      <t>ニュウリョク</t>
    </rPh>
    <rPh sb="16" eb="18">
      <t>ヒツヨウ</t>
    </rPh>
    <phoneticPr fontId="6"/>
  </si>
  <si>
    <t>修正するのが楽になります</t>
    <rPh sb="0" eb="2">
      <t>シュウセイ</t>
    </rPh>
    <rPh sb="6" eb="7">
      <t>ラク</t>
    </rPh>
    <phoneticPr fontId="6"/>
  </si>
  <si>
    <t>①値を表示したいセルをクリックし、「=」を入力する</t>
    <rPh sb="1" eb="2">
      <t>アタイ</t>
    </rPh>
    <rPh sb="3" eb="5">
      <t>ヒョウジ</t>
    </rPh>
    <rPh sb="21" eb="23">
      <t>ニュウリョク</t>
    </rPh>
    <phoneticPr fontId="6"/>
  </si>
  <si>
    <t>②参照したいセルをクリック</t>
    <rPh sb="1" eb="3">
      <t>サンショウ</t>
    </rPh>
    <phoneticPr fontId="6"/>
  </si>
  <si>
    <t>※同様の方法で、違うシートの値や、違うブックの値を参照することもできます</t>
    <rPh sb="1" eb="3">
      <t>ドウヨウ</t>
    </rPh>
    <rPh sb="4" eb="6">
      <t>ホウホウ</t>
    </rPh>
    <rPh sb="8" eb="9">
      <t>チガ</t>
    </rPh>
    <rPh sb="14" eb="15">
      <t>アタイ</t>
    </rPh>
    <rPh sb="17" eb="18">
      <t>チガ</t>
    </rPh>
    <rPh sb="23" eb="24">
      <t>アタイ</t>
    </rPh>
    <rPh sb="25" eb="27">
      <t>サンショウ</t>
    </rPh>
    <phoneticPr fontId="6"/>
  </si>
  <si>
    <t>田中</t>
    <rPh sb="0" eb="2">
      <t>タナカ</t>
    </rPh>
    <phoneticPr fontId="6"/>
  </si>
  <si>
    <t>太郎</t>
    <rPh sb="0" eb="2">
      <t>タロウ</t>
    </rPh>
    <phoneticPr fontId="6"/>
  </si>
  <si>
    <t>花子</t>
    <rPh sb="0" eb="2">
      <t>ハナコ</t>
    </rPh>
    <phoneticPr fontId="6"/>
  </si>
  <si>
    <t>佐藤</t>
    <rPh sb="0" eb="2">
      <t>サトウ</t>
    </rPh>
    <phoneticPr fontId="6"/>
  </si>
  <si>
    <t>みずえ</t>
    <phoneticPr fontId="6"/>
  </si>
  <si>
    <t>山田</t>
    <rPh sb="0" eb="2">
      <t>ヤマダ</t>
    </rPh>
    <phoneticPr fontId="6"/>
  </si>
  <si>
    <t>【他のセルを表示させる手順】</t>
    <rPh sb="1" eb="2">
      <t>ホカ</t>
    </rPh>
    <rPh sb="6" eb="8">
      <t>ヒョウジ</t>
    </rPh>
    <rPh sb="11" eb="13">
      <t>テジュン</t>
    </rPh>
    <phoneticPr fontId="6"/>
  </si>
  <si>
    <t>【複数のセルを表示させる手順】</t>
    <rPh sb="1" eb="3">
      <t>フクスウ</t>
    </rPh>
    <rPh sb="7" eb="9">
      <t>ヒョウジ</t>
    </rPh>
    <rPh sb="12" eb="14">
      <t>テジュン</t>
    </rPh>
    <phoneticPr fontId="6"/>
  </si>
  <si>
    <t>③「＆」を押す</t>
    <rPh sb="5" eb="6">
      <t>オ</t>
    </rPh>
    <phoneticPr fontId="6"/>
  </si>
  <si>
    <t>④追加で参照したいセルをクリック</t>
    <rPh sb="1" eb="3">
      <t>ツイカ</t>
    </rPh>
    <rPh sb="4" eb="6">
      <t>サンショウ</t>
    </rPh>
    <phoneticPr fontId="6"/>
  </si>
  <si>
    <r>
      <t>※間にスペースを入れる場合等は、＆で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"</t>
    </r>
    <r>
      <rPr>
        <sz val="11"/>
        <rFont val="ＭＳ Ｐゴシック"/>
        <family val="3"/>
        <charset val="128"/>
      </rPr>
      <t xml:space="preserve"> " をつなげる</t>
    </r>
    <rPh sb="1" eb="2">
      <t>アイダ</t>
    </rPh>
    <rPh sb="8" eb="9">
      <t>イ</t>
    </rPh>
    <rPh sb="11" eb="13">
      <t>バアイ</t>
    </rPh>
    <rPh sb="13" eb="14">
      <t>ナド</t>
    </rPh>
    <phoneticPr fontId="6"/>
  </si>
  <si>
    <t xml:space="preserve">          使って式をコピーしましょう</t>
    <phoneticPr fontId="6"/>
  </si>
  <si>
    <t>練習１） 緑色のセルにそれぞれ計算式を入力しましょう</t>
    <rPh sb="0" eb="2">
      <t>レンシュウ</t>
    </rPh>
    <rPh sb="5" eb="6">
      <t>ミドリ</t>
    </rPh>
    <rPh sb="6" eb="7">
      <t>イロ</t>
    </rPh>
    <rPh sb="15" eb="17">
      <t>ケイサン</t>
    </rPh>
    <rPh sb="17" eb="18">
      <t>シキ</t>
    </rPh>
    <rPh sb="19" eb="21">
      <t>ニュウリョク</t>
    </rPh>
    <phoneticPr fontId="6"/>
  </si>
  <si>
    <t>練習２） 緑色のセルに計算式を入力し、オートフィル機能を</t>
    <rPh sb="0" eb="2">
      <t>レンシュウ</t>
    </rPh>
    <rPh sb="11" eb="13">
      <t>ケイサン</t>
    </rPh>
    <rPh sb="13" eb="14">
      <t>シキ</t>
    </rPh>
    <rPh sb="15" eb="17">
      <t>ニュウリョク</t>
    </rPh>
    <rPh sb="25" eb="27">
      <t>キノウ</t>
    </rPh>
    <phoneticPr fontId="6"/>
  </si>
  <si>
    <t>練習１） 緑色のセルに指定の関数を使って計算式を入力しましょう</t>
    <rPh sb="0" eb="2">
      <t>レンシュウ</t>
    </rPh>
    <rPh sb="11" eb="13">
      <t>シテイ</t>
    </rPh>
    <rPh sb="14" eb="16">
      <t>カンスウ</t>
    </rPh>
    <rPh sb="17" eb="18">
      <t>ツカ</t>
    </rPh>
    <rPh sb="20" eb="22">
      <t>ケイサン</t>
    </rPh>
    <rPh sb="22" eb="23">
      <t>シキ</t>
    </rPh>
    <rPh sb="24" eb="26">
      <t>ニュウリョク</t>
    </rPh>
    <phoneticPr fontId="6"/>
  </si>
  <si>
    <t>①4月分の金額欄に計算式を入力する。（単価×数量）</t>
    <rPh sb="2" eb="3">
      <t>ガツ</t>
    </rPh>
    <rPh sb="3" eb="4">
      <t>ブン</t>
    </rPh>
    <rPh sb="5" eb="7">
      <t>キンガク</t>
    </rPh>
    <rPh sb="7" eb="8">
      <t>ラン</t>
    </rPh>
    <rPh sb="9" eb="11">
      <t>ケイサン</t>
    </rPh>
    <rPh sb="11" eb="12">
      <t>シキ</t>
    </rPh>
    <rPh sb="13" eb="15">
      <t>ニュウリョク</t>
    </rPh>
    <rPh sb="19" eb="21">
      <t>タンカ</t>
    </rPh>
    <rPh sb="22" eb="24">
      <t>スウリョウ</t>
    </rPh>
    <phoneticPr fontId="6"/>
  </si>
  <si>
    <t>長い表の場合、スクロールすると、見出し部分が見えなくなってしまいます。</t>
    <rPh sb="0" eb="1">
      <t>ナガ</t>
    </rPh>
    <rPh sb="2" eb="3">
      <t>ヒョウ</t>
    </rPh>
    <phoneticPr fontId="6"/>
  </si>
  <si>
    <t>7月分</t>
    <rPh sb="1" eb="2">
      <t>ガツ</t>
    </rPh>
    <rPh sb="2" eb="3">
      <t>ブン</t>
    </rPh>
    <phoneticPr fontId="6"/>
  </si>
  <si>
    <t>No.</t>
    <phoneticPr fontId="6"/>
  </si>
  <si>
    <t>④各関数の引数を指定し、「OK」する</t>
    <rPh sb="1" eb="2">
      <t>カク</t>
    </rPh>
    <rPh sb="2" eb="4">
      <t>カンスウ</t>
    </rPh>
    <rPh sb="5" eb="7">
      <t>ヒキスウ</t>
    </rPh>
    <rPh sb="8" eb="10">
      <t>シテイ</t>
    </rPh>
    <phoneticPr fontId="6"/>
  </si>
  <si>
    <t>式の中に入力されているセル番地も相対的に１行ずつ（１列ずつ）ずれてコピーされます。（例：C10→C11→C12・・・）</t>
    <rPh sb="0" eb="1">
      <t>シキ</t>
    </rPh>
    <rPh sb="2" eb="3">
      <t>ナカ</t>
    </rPh>
    <rPh sb="4" eb="6">
      <t>ニュウリョク</t>
    </rPh>
    <rPh sb="13" eb="15">
      <t>バンチ</t>
    </rPh>
    <rPh sb="16" eb="18">
      <t>ソウタイ</t>
    </rPh>
    <rPh sb="18" eb="19">
      <t>テキ</t>
    </rPh>
    <rPh sb="21" eb="22">
      <t>ギョウ</t>
    </rPh>
    <rPh sb="26" eb="27">
      <t>レツ</t>
    </rPh>
    <phoneticPr fontId="6"/>
  </si>
  <si>
    <t>⑤「Enter」を押す</t>
    <rPh sb="9" eb="10">
      <t>オ</t>
    </rPh>
    <phoneticPr fontId="6"/>
  </si>
  <si>
    <t>③「Enter」を押す</t>
    <rPh sb="9" eb="10">
      <t>オ</t>
    </rPh>
    <phoneticPr fontId="6"/>
  </si>
  <si>
    <t>③対象データの範囲をドラッグで選択し、「Enter」を押す</t>
    <rPh sb="1" eb="3">
      <t>タイショウ</t>
    </rPh>
    <rPh sb="7" eb="9">
      <t>ハンイ</t>
    </rPh>
    <rPh sb="15" eb="17">
      <t>センタク</t>
    </rPh>
    <rPh sb="27" eb="28">
      <t>オ</t>
    </rPh>
    <phoneticPr fontId="6"/>
  </si>
  <si>
    <t>　　青い線を印刷したい範囲までドラッグする。</t>
    <rPh sb="2" eb="3">
      <t>アオ</t>
    </rPh>
    <rPh sb="4" eb="5">
      <t>セン</t>
    </rPh>
    <rPh sb="6" eb="8">
      <t>インサツ</t>
    </rPh>
    <rPh sb="11" eb="13">
      <t>ハンイ</t>
    </rPh>
    <phoneticPr fontId="6"/>
  </si>
  <si>
    <t>　【手順】</t>
    <rPh sb="2" eb="4">
      <t>テジュン</t>
    </rPh>
    <phoneticPr fontId="6"/>
  </si>
  <si>
    <t>①「ページレイアウト」タブ　→　「印刷タイトル」</t>
    <rPh sb="17" eb="19">
      <t>インサツ</t>
    </rPh>
    <phoneticPr fontId="6"/>
  </si>
  <si>
    <t>複数ページにわたる表の印刷をする時、全ページに表のタイトル部分を印刷する</t>
    <rPh sb="0" eb="2">
      <t>フクスウ</t>
    </rPh>
    <rPh sb="9" eb="10">
      <t>ヒョウ</t>
    </rPh>
    <rPh sb="11" eb="13">
      <t>インサツ</t>
    </rPh>
    <rPh sb="16" eb="17">
      <t>トキ</t>
    </rPh>
    <rPh sb="18" eb="19">
      <t>ゼン</t>
    </rPh>
    <rPh sb="23" eb="24">
      <t>ヒョウ</t>
    </rPh>
    <rPh sb="29" eb="31">
      <t>ブブン</t>
    </rPh>
    <rPh sb="32" eb="34">
      <t>インサツ</t>
    </rPh>
    <phoneticPr fontId="6"/>
  </si>
  <si>
    <t>③ヘッダー/フッターツール「デザイン」タブを選択し、入れたい項目を選択したり、文字を入力する</t>
    <rPh sb="22" eb="24">
      <t>センタク</t>
    </rPh>
    <rPh sb="26" eb="27">
      <t>イ</t>
    </rPh>
    <rPh sb="30" eb="32">
      <t>コウモク</t>
    </rPh>
    <rPh sb="33" eb="35">
      <t>センタク</t>
    </rPh>
    <rPh sb="39" eb="41">
      <t>モジ</t>
    </rPh>
    <rPh sb="42" eb="44">
      <t>ニュウリョク</t>
    </rPh>
    <phoneticPr fontId="6"/>
  </si>
  <si>
    <t>②「クリックしてヘッダーを追加（クリックしてフッターを追加）」をクリック</t>
    <rPh sb="13" eb="15">
      <t>ツイカ</t>
    </rPh>
    <phoneticPr fontId="6"/>
  </si>
  <si>
    <t>出席番号</t>
    <rPh sb="0" eb="2">
      <t>シュッセキ</t>
    </rPh>
    <rPh sb="2" eb="4">
      <t>バンゴウ</t>
    </rPh>
    <phoneticPr fontId="6"/>
  </si>
  <si>
    <t>数学</t>
    <rPh sb="0" eb="2">
      <t>スウガク</t>
    </rPh>
    <phoneticPr fontId="6"/>
  </si>
  <si>
    <t>英語</t>
    <rPh sb="0" eb="2">
      <t>エイゴ</t>
    </rPh>
    <phoneticPr fontId="6"/>
  </si>
  <si>
    <t>理科</t>
    <rPh sb="0" eb="2">
      <t>リカ</t>
    </rPh>
    <phoneticPr fontId="6"/>
  </si>
  <si>
    <t>相川　美樹</t>
    <rPh sb="0" eb="2">
      <t>アイカワ</t>
    </rPh>
    <rPh sb="3" eb="5">
      <t>ミキ</t>
    </rPh>
    <phoneticPr fontId="6"/>
  </si>
  <si>
    <t>浅野　さやか</t>
    <rPh sb="0" eb="1">
      <t>アサ</t>
    </rPh>
    <rPh sb="1" eb="2">
      <t>ノ</t>
    </rPh>
    <phoneticPr fontId="6"/>
  </si>
  <si>
    <t>岡野　陽子</t>
    <rPh sb="0" eb="2">
      <t>オカノ</t>
    </rPh>
    <rPh sb="3" eb="5">
      <t>ヨウコ</t>
    </rPh>
    <phoneticPr fontId="6"/>
  </si>
  <si>
    <t>小田　慎太郎</t>
    <rPh sb="0" eb="2">
      <t>オダ</t>
    </rPh>
    <rPh sb="3" eb="6">
      <t>シンタロウ</t>
    </rPh>
    <phoneticPr fontId="6"/>
  </si>
  <si>
    <t>小林　直人</t>
    <rPh sb="0" eb="2">
      <t>コバヤシ</t>
    </rPh>
    <rPh sb="3" eb="5">
      <t>ナオト</t>
    </rPh>
    <phoneticPr fontId="6"/>
  </si>
  <si>
    <t>佐藤　裕太</t>
    <rPh sb="0" eb="2">
      <t>サトウ</t>
    </rPh>
    <rPh sb="3" eb="5">
      <t>ユウタ</t>
    </rPh>
    <phoneticPr fontId="6"/>
  </si>
  <si>
    <t>田中　浩一</t>
    <rPh sb="0" eb="2">
      <t>タナカ</t>
    </rPh>
    <rPh sb="3" eb="5">
      <t>コウイチ</t>
    </rPh>
    <phoneticPr fontId="6"/>
  </si>
  <si>
    <t>林　智恵子</t>
    <rPh sb="0" eb="1">
      <t>ハヤシ</t>
    </rPh>
    <rPh sb="2" eb="5">
      <t>チエコ</t>
    </rPh>
    <phoneticPr fontId="6"/>
  </si>
  <si>
    <t>原田　俊輔</t>
    <rPh sb="0" eb="2">
      <t>ハラダ</t>
    </rPh>
    <rPh sb="3" eb="5">
      <t>シュンスケ</t>
    </rPh>
    <phoneticPr fontId="6"/>
  </si>
  <si>
    <t>藤井　美奈</t>
    <rPh sb="0" eb="2">
      <t>フジイ</t>
    </rPh>
    <rPh sb="3" eb="5">
      <t>ミナ</t>
    </rPh>
    <phoneticPr fontId="6"/>
  </si>
  <si>
    <t>クラス平均</t>
    <rPh sb="3" eb="5">
      <t>ヘイキン</t>
    </rPh>
    <phoneticPr fontId="6"/>
  </si>
  <si>
    <t>※列の場合は、常に表示させたいセルの右のセルを選択</t>
    <rPh sb="1" eb="2">
      <t>レツ</t>
    </rPh>
    <rPh sb="3" eb="5">
      <t>バアイ</t>
    </rPh>
    <rPh sb="7" eb="8">
      <t>ツネ</t>
    </rPh>
    <rPh sb="9" eb="11">
      <t>ヒョウジ</t>
    </rPh>
    <rPh sb="18" eb="19">
      <t>ミギ</t>
    </rPh>
    <rPh sb="23" eb="25">
      <t>センタク</t>
    </rPh>
    <phoneticPr fontId="6"/>
  </si>
  <si>
    <t>指定した範囲の中で、条件に合うセルの数を返す。</t>
    <rPh sb="0" eb="2">
      <t>シテイ</t>
    </rPh>
    <rPh sb="4" eb="6">
      <t>ハンイ</t>
    </rPh>
    <rPh sb="7" eb="8">
      <t>ナカ</t>
    </rPh>
    <rPh sb="10" eb="12">
      <t>ジョウケン</t>
    </rPh>
    <rPh sb="13" eb="14">
      <t>ア</t>
    </rPh>
    <rPh sb="18" eb="19">
      <t>カズ</t>
    </rPh>
    <rPh sb="20" eb="21">
      <t>カエ</t>
    </rPh>
    <phoneticPr fontId="6"/>
  </si>
  <si>
    <t>☆解除する場合は、「表示」タブ→「ウィンドウ枠の固定」→「ウィンドウ枠固定の解除」を選択</t>
    <rPh sb="1" eb="3">
      <t>カイジョ</t>
    </rPh>
    <rPh sb="5" eb="7">
      <t>バアイ</t>
    </rPh>
    <rPh sb="38" eb="40">
      <t>カイジョ</t>
    </rPh>
    <phoneticPr fontId="6"/>
  </si>
  <si>
    <t>B</t>
  </si>
  <si>
    <t>A</t>
  </si>
  <si>
    <r>
      <t xml:space="preserve">ＣＯＵＮＴＩＦ　（ </t>
    </r>
    <r>
      <rPr>
        <b/>
        <sz val="14"/>
        <color indexed="12"/>
        <rFont val="ＭＳ Ｐゴシック"/>
        <family val="3"/>
        <charset val="128"/>
      </rPr>
      <t>範囲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10"/>
        <rFont val="ＭＳ Ｐゴシック"/>
        <family val="3"/>
        <charset val="128"/>
      </rPr>
      <t>検索条件</t>
    </r>
    <r>
      <rPr>
        <b/>
        <sz val="14"/>
        <rFont val="ＭＳ Ｐゴシック"/>
        <family val="3"/>
        <charset val="128"/>
      </rPr>
      <t xml:space="preserve"> ）</t>
    </r>
    <rPh sb="10" eb="12">
      <t>ハンイ</t>
    </rPh>
    <rPh sb="13" eb="15">
      <t>ケンサク</t>
    </rPh>
    <rPh sb="15" eb="17">
      <t>ジョウケン</t>
    </rPh>
    <phoneticPr fontId="6"/>
  </si>
  <si>
    <t>セルの値が指定した範囲の中で何位かを返す。</t>
    <rPh sb="3" eb="4">
      <t>アタイ</t>
    </rPh>
    <rPh sb="5" eb="7">
      <t>シテイ</t>
    </rPh>
    <rPh sb="9" eb="11">
      <t>ハンイ</t>
    </rPh>
    <rPh sb="12" eb="13">
      <t>ナカ</t>
    </rPh>
    <rPh sb="14" eb="16">
      <t>ナンイ</t>
    </rPh>
    <rPh sb="18" eb="19">
      <t>カエ</t>
    </rPh>
    <phoneticPr fontId="6"/>
  </si>
  <si>
    <r>
      <t xml:space="preserve">RANK　（ </t>
    </r>
    <r>
      <rPr>
        <b/>
        <sz val="14"/>
        <color indexed="56"/>
        <rFont val="ＭＳ Ｐゴシック"/>
        <family val="3"/>
        <charset val="128"/>
      </rPr>
      <t>数値，</t>
    </r>
    <r>
      <rPr>
        <b/>
        <sz val="14"/>
        <color indexed="10"/>
        <rFont val="ＭＳ Ｐゴシック"/>
        <family val="3"/>
        <charset val="128"/>
      </rPr>
      <t>参照，</t>
    </r>
    <r>
      <rPr>
        <b/>
        <sz val="14"/>
        <color indexed="17"/>
        <rFont val="ＭＳ Ｐゴシック"/>
        <family val="3"/>
        <charset val="128"/>
      </rPr>
      <t>順序</t>
    </r>
    <r>
      <rPr>
        <b/>
        <sz val="14"/>
        <rFont val="ＭＳ Ｐゴシック"/>
        <family val="3"/>
        <charset val="128"/>
      </rPr>
      <t xml:space="preserve"> ）</t>
    </r>
    <rPh sb="7" eb="9">
      <t>スウチ</t>
    </rPh>
    <rPh sb="10" eb="12">
      <t>サンショウ</t>
    </rPh>
    <rPh sb="13" eb="15">
      <t>ジュンジョ</t>
    </rPh>
    <phoneticPr fontId="6"/>
  </si>
  <si>
    <t>条件付き書式</t>
    <rPh sb="0" eb="3">
      <t>ジョウケンツ</t>
    </rPh>
    <rPh sb="4" eb="6">
      <t>ショシキ</t>
    </rPh>
    <phoneticPr fontId="6"/>
  </si>
  <si>
    <t>セルの値や数式によってフォントや罫線・背景色などを変化させることができます。</t>
    <rPh sb="3" eb="4">
      <t>アタイ</t>
    </rPh>
    <rPh sb="5" eb="7">
      <t>スウシキ</t>
    </rPh>
    <rPh sb="16" eb="18">
      <t>ケイセン</t>
    </rPh>
    <rPh sb="19" eb="22">
      <t>ハイケイショク</t>
    </rPh>
    <rPh sb="25" eb="27">
      <t>ヘンカ</t>
    </rPh>
    <phoneticPr fontId="6"/>
  </si>
  <si>
    <t>①条件付き書式を設定したいセル範囲を選択（ドラッグ）</t>
    <rPh sb="1" eb="3">
      <t>ジョウケン</t>
    </rPh>
    <rPh sb="3" eb="4">
      <t>ヅ</t>
    </rPh>
    <rPh sb="5" eb="7">
      <t>ショシキ</t>
    </rPh>
    <rPh sb="8" eb="10">
      <t>セッテイ</t>
    </rPh>
    <rPh sb="15" eb="17">
      <t>ハンイ</t>
    </rPh>
    <rPh sb="18" eb="20">
      <t>センタク</t>
    </rPh>
    <phoneticPr fontId="6"/>
  </si>
  <si>
    <t>演習１</t>
    <rPh sb="0" eb="1">
      <t>エン</t>
    </rPh>
    <rPh sb="1" eb="2">
      <t>ナライ</t>
    </rPh>
    <phoneticPr fontId="6"/>
  </si>
  <si>
    <t>演習２</t>
    <rPh sb="0" eb="1">
      <t>エン</t>
    </rPh>
    <rPh sb="1" eb="2">
      <t>ナライ</t>
    </rPh>
    <phoneticPr fontId="6"/>
  </si>
  <si>
    <t>人数</t>
    <rPh sb="0" eb="2">
      <t>ニンズウ</t>
    </rPh>
    <phoneticPr fontId="6"/>
  </si>
  <si>
    <t>関数の挿入</t>
    <rPh sb="0" eb="2">
      <t>カンスウ</t>
    </rPh>
    <rPh sb="3" eb="5">
      <t>ソウニュウ</t>
    </rPh>
    <phoneticPr fontId="6"/>
  </si>
  <si>
    <t>計算式の作り方と絶対参照</t>
    <rPh sb="0" eb="2">
      <t>ケイサン</t>
    </rPh>
    <rPh sb="2" eb="3">
      <t>シキ</t>
    </rPh>
    <rPh sb="4" eb="5">
      <t>ツク</t>
    </rPh>
    <rPh sb="6" eb="7">
      <t>カタ</t>
    </rPh>
    <rPh sb="8" eb="10">
      <t>ゼッタイ</t>
    </rPh>
    <rPh sb="10" eb="12">
      <t>サンショウ</t>
    </rPh>
    <phoneticPr fontId="6"/>
  </si>
  <si>
    <t>80点以上の人数</t>
    <rPh sb="2" eb="3">
      <t>テン</t>
    </rPh>
    <rPh sb="3" eb="5">
      <t>イジョウ</t>
    </rPh>
    <rPh sb="6" eb="8">
      <t>ニンズウ</t>
    </rPh>
    <phoneticPr fontId="6"/>
  </si>
  <si>
    <t>C</t>
  </si>
  <si>
    <t>「改ページプレビュー」を使うと表などの大きさにかかわらず、ページを任意の場所で区切ることができます</t>
    <rPh sb="1" eb="2">
      <t>カイ</t>
    </rPh>
    <rPh sb="12" eb="13">
      <t>ツカ</t>
    </rPh>
    <rPh sb="15" eb="16">
      <t>ヒョウ</t>
    </rPh>
    <rPh sb="19" eb="20">
      <t>オオ</t>
    </rPh>
    <rPh sb="33" eb="35">
      <t>ニンイ</t>
    </rPh>
    <rPh sb="36" eb="38">
      <t>バショ</t>
    </rPh>
    <rPh sb="39" eb="41">
      <t>クギ</t>
    </rPh>
    <phoneticPr fontId="6"/>
  </si>
  <si>
    <t>評価</t>
    <phoneticPr fontId="6"/>
  </si>
  <si>
    <t>評価</t>
    <phoneticPr fontId="6"/>
  </si>
  <si>
    <t>評価がAの人数</t>
    <rPh sb="5" eb="7">
      <t>ニンズウ</t>
    </rPh>
    <phoneticPr fontId="6"/>
  </si>
  <si>
    <t>評価</t>
    <phoneticPr fontId="6"/>
  </si>
  <si>
    <t>②計算式の単価のセル（D23)を絶対参照にする。</t>
    <rPh sb="1" eb="3">
      <t>ケイサン</t>
    </rPh>
    <rPh sb="3" eb="4">
      <t>シキ</t>
    </rPh>
    <rPh sb="5" eb="7">
      <t>タンカ</t>
    </rPh>
    <rPh sb="16" eb="18">
      <t>ゼッタイ</t>
    </rPh>
    <rPh sb="18" eb="20">
      <t>サンショウ</t>
    </rPh>
    <phoneticPr fontId="6"/>
  </si>
  <si>
    <r>
      <t xml:space="preserve"> ←式　：　= </t>
    </r>
    <r>
      <rPr>
        <b/>
        <sz val="11"/>
        <color indexed="10"/>
        <rFont val="ＭＳ Ｐゴシック"/>
        <family val="3"/>
        <charset val="128"/>
      </rPr>
      <t>D23</t>
    </r>
    <r>
      <rPr>
        <sz val="11"/>
        <rFont val="ＭＳ Ｐゴシック"/>
        <family val="3"/>
        <charset val="128"/>
      </rPr>
      <t>＊</t>
    </r>
    <r>
      <rPr>
        <b/>
        <sz val="11"/>
        <color indexed="56"/>
        <rFont val="ＭＳ Ｐゴシック"/>
        <family val="3"/>
        <charset val="128"/>
      </rPr>
      <t>D18</t>
    </r>
    <rPh sb="2" eb="3">
      <t>シキ</t>
    </rPh>
    <phoneticPr fontId="6"/>
  </si>
  <si>
    <r>
      <t xml:space="preserve"> ←式　：　= </t>
    </r>
    <r>
      <rPr>
        <b/>
        <sz val="11"/>
        <color indexed="10"/>
        <rFont val="ＭＳ Ｐゴシック"/>
        <family val="3"/>
        <charset val="128"/>
      </rPr>
      <t>D23</t>
    </r>
    <r>
      <rPr>
        <sz val="11"/>
        <rFont val="ＭＳ Ｐゴシック"/>
        <family val="3"/>
        <charset val="128"/>
      </rPr>
      <t>＊</t>
    </r>
    <r>
      <rPr>
        <b/>
        <sz val="11"/>
        <color indexed="56"/>
        <rFont val="ＭＳ Ｐゴシック"/>
        <family val="3"/>
        <charset val="128"/>
      </rPr>
      <t>D19</t>
    </r>
    <r>
      <rPr>
        <sz val="11"/>
        <color indexed="8"/>
        <rFont val="ＭＳ Ｐゴシック"/>
        <family val="3"/>
        <charset val="128"/>
      </rPr>
      <t/>
    </r>
    <rPh sb="2" eb="3">
      <t>シキ</t>
    </rPh>
    <phoneticPr fontId="6"/>
  </si>
  <si>
    <r>
      <t xml:space="preserve"> ←式　：　= </t>
    </r>
    <r>
      <rPr>
        <b/>
        <sz val="11"/>
        <color indexed="10"/>
        <rFont val="ＭＳ Ｐゴシック"/>
        <family val="3"/>
        <charset val="128"/>
      </rPr>
      <t>D23</t>
    </r>
    <r>
      <rPr>
        <sz val="11"/>
        <rFont val="ＭＳ Ｐゴシック"/>
        <family val="3"/>
        <charset val="128"/>
      </rPr>
      <t>＊</t>
    </r>
    <r>
      <rPr>
        <b/>
        <sz val="11"/>
        <color indexed="56"/>
        <rFont val="ＭＳ Ｐゴシック"/>
        <family val="3"/>
        <charset val="128"/>
      </rPr>
      <t>D20</t>
    </r>
    <r>
      <rPr>
        <sz val="11"/>
        <color indexed="8"/>
        <rFont val="ＭＳ Ｐゴシック"/>
        <family val="3"/>
        <charset val="128"/>
      </rPr>
      <t/>
    </r>
    <rPh sb="2" eb="3">
      <t>シキ</t>
    </rPh>
    <phoneticPr fontId="6"/>
  </si>
  <si>
    <r>
      <t xml:space="preserve"> ←式　：　= </t>
    </r>
    <r>
      <rPr>
        <b/>
        <sz val="11"/>
        <color indexed="10"/>
        <rFont val="ＭＳ Ｐゴシック"/>
        <family val="3"/>
        <charset val="128"/>
      </rPr>
      <t>D23</t>
    </r>
    <r>
      <rPr>
        <sz val="11"/>
        <rFont val="ＭＳ Ｐゴシック"/>
        <family val="3"/>
        <charset val="128"/>
      </rPr>
      <t>＊</t>
    </r>
    <r>
      <rPr>
        <b/>
        <sz val="11"/>
        <color indexed="56"/>
        <rFont val="ＭＳ Ｐゴシック"/>
        <family val="3"/>
        <charset val="128"/>
      </rPr>
      <t>D21</t>
    </r>
    <r>
      <rPr>
        <sz val="11"/>
        <color indexed="8"/>
        <rFont val="ＭＳ Ｐゴシック"/>
        <family val="3"/>
        <charset val="128"/>
      </rPr>
      <t/>
    </r>
    <rPh sb="2" eb="3">
      <t>シキ</t>
    </rPh>
    <phoneticPr fontId="6"/>
  </si>
  <si>
    <r>
      <t xml:space="preserve"> ←式　：　</t>
    </r>
    <r>
      <rPr>
        <b/>
        <sz val="11"/>
        <color indexed="12"/>
        <rFont val="ＭＳ Ｐゴシック"/>
        <family val="3"/>
        <charset val="128"/>
      </rPr>
      <t>= C12＊D12</t>
    </r>
    <rPh sb="2" eb="3">
      <t>シキ</t>
    </rPh>
    <phoneticPr fontId="6"/>
  </si>
  <si>
    <t>合計</t>
    <rPh sb="0" eb="2">
      <t>ゴウケイ</t>
    </rPh>
    <phoneticPr fontId="6"/>
  </si>
  <si>
    <t>５科</t>
    <rPh sb="1" eb="2">
      <t>カ</t>
    </rPh>
    <phoneticPr fontId="6"/>
  </si>
  <si>
    <t>便利に使える</t>
    <rPh sb="0" eb="2">
      <t>ベンリ</t>
    </rPh>
    <rPh sb="3" eb="4">
      <t>ツカ</t>
    </rPh>
    <phoneticPr fontId="6"/>
  </si>
  <si>
    <t>クイックアクセスツールバー</t>
    <phoneticPr fontId="6"/>
  </si>
  <si>
    <t>よく使うコマンドを登録することができます。</t>
    <rPh sb="2" eb="3">
      <t>ツカ</t>
    </rPh>
    <rPh sb="9" eb="11">
      <t>トウロク</t>
    </rPh>
    <phoneticPr fontId="6"/>
  </si>
  <si>
    <t>ポイント！</t>
    <phoneticPr fontId="6"/>
  </si>
  <si>
    <t>名前の前にチェックがついていれば</t>
    <rPh sb="0" eb="2">
      <t>ナマエ</t>
    </rPh>
    <rPh sb="3" eb="4">
      <t>マエ</t>
    </rPh>
    <phoneticPr fontId="6"/>
  </si>
  <si>
    <t>表示されています！</t>
    <rPh sb="0" eb="2">
      <t>ヒョウジ</t>
    </rPh>
    <phoneticPr fontId="6"/>
  </si>
  <si>
    <t>ついていないときは表示されていませんので、</t>
    <rPh sb="9" eb="11">
      <t>ヒョウジ</t>
    </rPh>
    <phoneticPr fontId="6"/>
  </si>
  <si>
    <t>名前をクリックして表示しましょう！</t>
    <rPh sb="0" eb="2">
      <t>ナマエ</t>
    </rPh>
    <rPh sb="9" eb="11">
      <t>ヒョウジ</t>
    </rPh>
    <phoneticPr fontId="6"/>
  </si>
  <si>
    <t>一覧にないものは、</t>
    <rPh sb="0" eb="2">
      <t>イチラン</t>
    </rPh>
    <phoneticPr fontId="6"/>
  </si>
  <si>
    <t>「その他のコマンド」で設定しましょう。</t>
    <rPh sb="3" eb="4">
      <t>タ</t>
    </rPh>
    <rPh sb="11" eb="13">
      <t>セッテイ</t>
    </rPh>
    <phoneticPr fontId="6"/>
  </si>
  <si>
    <t>リボン最小化中はタブをクリックするとリボンが表示されます。</t>
    <rPh sb="3" eb="6">
      <t>サイショウカ</t>
    </rPh>
    <rPh sb="6" eb="7">
      <t>チュウ</t>
    </rPh>
    <rPh sb="22" eb="24">
      <t>ヒョウジ</t>
    </rPh>
    <phoneticPr fontId="6"/>
  </si>
  <si>
    <t>☆リボン表示中</t>
    <rPh sb="4" eb="6">
      <t>ヒョウジ</t>
    </rPh>
    <rPh sb="6" eb="7">
      <t>チュウ</t>
    </rPh>
    <phoneticPr fontId="6"/>
  </si>
  <si>
    <t>②表紙シートの「年度」（B1セル）を参照して下さい。</t>
    <rPh sb="1" eb="3">
      <t>ヒョウシ</t>
    </rPh>
    <rPh sb="8" eb="10">
      <t>ネンド</t>
    </rPh>
    <rPh sb="18" eb="20">
      <t>サンショウ</t>
    </rPh>
    <rPh sb="22" eb="23">
      <t>クダ</t>
    </rPh>
    <phoneticPr fontId="6"/>
  </si>
  <si>
    <t>条件に合っているかどうかを判断し、それぞれの場合の値を返す。</t>
    <rPh sb="0" eb="2">
      <t>ジョウケン</t>
    </rPh>
    <rPh sb="3" eb="4">
      <t>ア</t>
    </rPh>
    <rPh sb="13" eb="15">
      <t>ハンダン</t>
    </rPh>
    <rPh sb="22" eb="24">
      <t>バアイ</t>
    </rPh>
    <rPh sb="25" eb="26">
      <t>アタイ</t>
    </rPh>
    <rPh sb="27" eb="28">
      <t>カエ</t>
    </rPh>
    <phoneticPr fontId="6"/>
  </si>
  <si>
    <t>③名字と名前を合体させましょう。</t>
    <rPh sb="1" eb="3">
      <t>ミョウジ</t>
    </rPh>
    <phoneticPr fontId="6"/>
  </si>
  <si>
    <t>【おまけ】名字と名前を合体し名字と名前の間をあけましょう。</t>
    <rPh sb="5" eb="7">
      <t>ミョウジ</t>
    </rPh>
    <phoneticPr fontId="6"/>
  </si>
  <si>
    <r>
      <t>② 「</t>
    </r>
    <r>
      <rPr>
        <sz val="11"/>
        <color indexed="56"/>
        <rFont val="ＭＳ Ｐゴシック"/>
        <family val="3"/>
        <charset val="128"/>
      </rPr>
      <t>表示</t>
    </r>
    <r>
      <rPr>
        <sz val="11"/>
        <rFont val="ＭＳ Ｐゴシック"/>
        <family val="3"/>
        <charset val="128"/>
      </rPr>
      <t>」タブ→「ウィンドウ枠の固定」→「ウィンドウ枠の固定」を選択</t>
    </r>
    <rPh sb="3" eb="5">
      <t>ヒョウジ</t>
    </rPh>
    <phoneticPr fontId="6"/>
  </si>
  <si>
    <t>　　　</t>
    <phoneticPr fontId="6"/>
  </si>
  <si>
    <t>「OK]をクリックします。</t>
    <phoneticPr fontId="6"/>
  </si>
  <si>
    <t>②　「改ページプレビューへようこそ」が表示されたら</t>
    <phoneticPr fontId="6"/>
  </si>
  <si>
    <t>③　列と列の境の青の点線上をポイントし、両方向矢印がでたら</t>
    <rPh sb="2" eb="3">
      <t>レツ</t>
    </rPh>
    <rPh sb="4" eb="5">
      <t>レツ</t>
    </rPh>
    <rPh sb="6" eb="7">
      <t>サカイ</t>
    </rPh>
    <rPh sb="20" eb="23">
      <t>リョウホウコウ</t>
    </rPh>
    <rPh sb="23" eb="25">
      <t>ヤジルシ</t>
    </rPh>
    <phoneticPr fontId="6"/>
  </si>
  <si>
    <r>
      <t>①「</t>
    </r>
    <r>
      <rPr>
        <sz val="11"/>
        <color indexed="30"/>
        <rFont val="ＭＳ Ｐゴシック"/>
        <family val="3"/>
        <charset val="128"/>
      </rPr>
      <t>表示</t>
    </r>
    <r>
      <rPr>
        <sz val="11"/>
        <rFont val="ＭＳ Ｐゴシック"/>
        <family val="3"/>
        <charset val="128"/>
      </rPr>
      <t>」タブ　→　「</t>
    </r>
    <r>
      <rPr>
        <sz val="11"/>
        <color indexed="30"/>
        <rFont val="ＭＳ Ｐゴシック"/>
        <family val="3"/>
        <charset val="128"/>
      </rPr>
      <t>ページレイアウト</t>
    </r>
    <r>
      <rPr>
        <sz val="11"/>
        <rFont val="ＭＳ Ｐゴシック"/>
        <family val="3"/>
        <charset val="128"/>
      </rPr>
      <t>」を選択</t>
    </r>
    <phoneticPr fontId="6"/>
  </si>
  <si>
    <t>セル参照</t>
    <rPh sb="2" eb="4">
      <t>サンショウ</t>
    </rPh>
    <phoneticPr fontId="6"/>
  </si>
  <si>
    <t>印刷画面で余白の調整ができます。</t>
    <rPh sb="0" eb="2">
      <t>インサツ</t>
    </rPh>
    <rPh sb="2" eb="4">
      <t>ガメン</t>
    </rPh>
    <rPh sb="5" eb="7">
      <t>ヨハク</t>
    </rPh>
    <rPh sb="8" eb="10">
      <t>チョウセイ</t>
    </rPh>
    <phoneticPr fontId="6"/>
  </si>
  <si>
    <t>余白を表示する線が表示されます。</t>
    <phoneticPr fontId="6"/>
  </si>
  <si>
    <t>②線にマウスを合わせると両方向の</t>
    <rPh sb="1" eb="2">
      <t>セン</t>
    </rPh>
    <rPh sb="7" eb="8">
      <t>ア</t>
    </rPh>
    <rPh sb="12" eb="15">
      <t>リョウホウコウ</t>
    </rPh>
    <phoneticPr fontId="6"/>
  </si>
  <si>
    <t>矢印が表示されるので、</t>
    <rPh sb="0" eb="2">
      <t>ヤジルシ</t>
    </rPh>
    <rPh sb="3" eb="5">
      <t>ヒョウジ</t>
    </rPh>
    <phoneticPr fontId="6"/>
  </si>
  <si>
    <t>ドラッグして調整します。</t>
    <rPh sb="6" eb="8">
      <t>チョウセイ</t>
    </rPh>
    <phoneticPr fontId="6"/>
  </si>
  <si>
    <t>①余白の調整ボタンをクリックすると、</t>
    <phoneticPr fontId="6"/>
  </si>
  <si>
    <r>
      <t>②</t>
    </r>
    <r>
      <rPr>
        <sz val="11"/>
        <color indexed="30"/>
        <rFont val="ＭＳ Ｐゴシック"/>
        <family val="3"/>
        <charset val="128"/>
      </rPr>
      <t>「ホーム」</t>
    </r>
    <r>
      <rPr>
        <sz val="11"/>
        <rFont val="ＭＳ Ｐゴシック"/>
        <family val="3"/>
        <charset val="128"/>
      </rPr>
      <t xml:space="preserve">タブ - </t>
    </r>
    <r>
      <rPr>
        <sz val="11"/>
        <color indexed="12"/>
        <rFont val="ＭＳ Ｐゴシック"/>
        <family val="3"/>
        <charset val="128"/>
      </rPr>
      <t>「合計」</t>
    </r>
    <r>
      <rPr>
        <sz val="11"/>
        <rFont val="ＭＳ Ｐゴシック"/>
        <family val="3"/>
        <charset val="128"/>
      </rPr>
      <t>ボタンの▼で関数を選択</t>
    </r>
    <rPh sb="12" eb="14">
      <t>ゴウケイ</t>
    </rPh>
    <rPh sb="21" eb="23">
      <t>カンスウ</t>
    </rPh>
    <rPh sb="24" eb="26">
      <t>センタク</t>
    </rPh>
    <phoneticPr fontId="6"/>
  </si>
  <si>
    <t>相川　美樹</t>
  </si>
  <si>
    <t>浅野　さやか</t>
  </si>
  <si>
    <t>岡野　陽子</t>
  </si>
  <si>
    <t>小田　慎太郎</t>
  </si>
  <si>
    <t>小林　直人</t>
  </si>
  <si>
    <t>佐藤　裕太</t>
  </si>
  <si>
    <t>田中　浩一</t>
  </si>
  <si>
    <t>林　智恵子</t>
  </si>
  <si>
    <t>原田　俊輔</t>
  </si>
  <si>
    <t>藤井　美奈</t>
  </si>
  <si>
    <r>
      <t xml:space="preserve">VLOOKUP　（ </t>
    </r>
    <r>
      <rPr>
        <b/>
        <sz val="14"/>
        <color indexed="56"/>
        <rFont val="ＭＳ Ｐゴシック"/>
        <family val="3"/>
        <charset val="128"/>
      </rPr>
      <t>検索値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10"/>
        <rFont val="ＭＳ Ｐゴシック"/>
        <family val="3"/>
        <charset val="128"/>
      </rPr>
      <t>範囲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17"/>
        <rFont val="ＭＳ Ｐゴシック"/>
        <family val="3"/>
        <charset val="128"/>
      </rPr>
      <t>列番号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36"/>
        <rFont val="ＭＳ Ｐゴシック"/>
        <family val="3"/>
        <charset val="128"/>
      </rPr>
      <t>検索の型 ）</t>
    </r>
    <phoneticPr fontId="6"/>
  </si>
  <si>
    <t>タブ</t>
    <phoneticPr fontId="6"/>
  </si>
  <si>
    <t>専用のタブが表示されます</t>
  </si>
  <si>
    <t>オブジェクト（画像・表・グラフ）などを選択すると、</t>
    <rPh sb="7" eb="9">
      <t>ガゾウ</t>
    </rPh>
    <rPh sb="10" eb="11">
      <t>ヒョウ</t>
    </rPh>
    <rPh sb="19" eb="21">
      <t>センタク</t>
    </rPh>
    <phoneticPr fontId="6"/>
  </si>
  <si>
    <r>
      <t xml:space="preserve">COUNTIF関数 </t>
    </r>
    <r>
      <rPr>
        <b/>
        <sz val="14"/>
        <color indexed="19"/>
        <rFont val="HG丸ｺﾞｼｯｸM-PRO"/>
        <family val="3"/>
        <charset val="128"/>
      </rPr>
      <t>（関数の分類：統計）</t>
    </r>
    <rPh sb="7" eb="9">
      <t>カンスウ</t>
    </rPh>
    <rPh sb="17" eb="19">
      <t>トウケイ</t>
    </rPh>
    <phoneticPr fontId="6"/>
  </si>
  <si>
    <r>
      <t xml:space="preserve">IF関数 </t>
    </r>
    <r>
      <rPr>
        <b/>
        <sz val="14"/>
        <color indexed="19"/>
        <rFont val="HG丸ｺﾞｼｯｸM-PRO"/>
        <family val="3"/>
        <charset val="128"/>
      </rPr>
      <t xml:space="preserve"> （関数の分類：論理）</t>
    </r>
    <rPh sb="2" eb="4">
      <t>カンスウ</t>
    </rPh>
    <rPh sb="13" eb="15">
      <t>ロンリ</t>
    </rPh>
    <phoneticPr fontId="6"/>
  </si>
  <si>
    <r>
      <t xml:space="preserve">　　　IF　（ </t>
    </r>
    <r>
      <rPr>
        <b/>
        <sz val="14"/>
        <color indexed="56"/>
        <rFont val="ＭＳ Ｐゴシック"/>
        <family val="3"/>
        <charset val="128"/>
      </rPr>
      <t>論理式，</t>
    </r>
    <r>
      <rPr>
        <b/>
        <sz val="14"/>
        <color indexed="10"/>
        <rFont val="ＭＳ Ｐゴシック"/>
        <family val="3"/>
        <charset val="128"/>
      </rPr>
      <t>真の場合の値，</t>
    </r>
    <r>
      <rPr>
        <b/>
        <sz val="14"/>
        <color indexed="17"/>
        <rFont val="ＭＳ Ｐゴシック"/>
        <family val="3"/>
        <charset val="128"/>
      </rPr>
      <t>偽の場合の値 ）</t>
    </r>
    <phoneticPr fontId="6"/>
  </si>
  <si>
    <t>※ No.1の評価を作成後、オートフィルで式をコピー</t>
    <rPh sb="10" eb="12">
      <t>サクセイ</t>
    </rPh>
    <rPh sb="12" eb="13">
      <t>ゴ</t>
    </rPh>
    <phoneticPr fontId="6"/>
  </si>
  <si>
    <r>
      <t xml:space="preserve">RANK関数 </t>
    </r>
    <r>
      <rPr>
        <b/>
        <sz val="14"/>
        <color indexed="19"/>
        <rFont val="HG丸ｺﾞｼｯｸM-PRO"/>
        <family val="3"/>
        <charset val="128"/>
      </rPr>
      <t>（関数の分類：互換性）</t>
    </r>
    <rPh sb="4" eb="6">
      <t>カンスウ</t>
    </rPh>
    <rPh sb="14" eb="17">
      <t>ゴカンセイ</t>
    </rPh>
    <phoneticPr fontId="6"/>
  </si>
  <si>
    <t>番号</t>
    <rPh sb="0" eb="2">
      <t>バンゴウ</t>
    </rPh>
    <phoneticPr fontId="6"/>
  </si>
  <si>
    <t>タイム</t>
  </si>
  <si>
    <t>相賀　瞬子</t>
    <rPh sb="0" eb="2">
      <t>アイガ</t>
    </rPh>
    <rPh sb="3" eb="4">
      <t>シュン</t>
    </rPh>
    <rPh sb="4" eb="5">
      <t>コ</t>
    </rPh>
    <phoneticPr fontId="6"/>
  </si>
  <si>
    <t>石川　よし子</t>
    <rPh sb="0" eb="2">
      <t>イシカワ</t>
    </rPh>
    <rPh sb="5" eb="6">
      <t>コ</t>
    </rPh>
    <phoneticPr fontId="6"/>
  </si>
  <si>
    <t>宇野　良子</t>
    <rPh sb="0" eb="2">
      <t>ウノ</t>
    </rPh>
    <rPh sb="3" eb="5">
      <t>リョウコ</t>
    </rPh>
    <phoneticPr fontId="6"/>
  </si>
  <si>
    <t>榎本　和美</t>
    <rPh sb="0" eb="2">
      <t>エノモト</t>
    </rPh>
    <rPh sb="3" eb="5">
      <t>カズミ</t>
    </rPh>
    <phoneticPr fontId="6"/>
  </si>
  <si>
    <t>大場　美和</t>
    <rPh sb="0" eb="2">
      <t>オオバ</t>
    </rPh>
    <rPh sb="3" eb="5">
      <t>ミワ</t>
    </rPh>
    <phoneticPr fontId="6"/>
  </si>
  <si>
    <t>加藤　かずみ</t>
    <rPh sb="0" eb="2">
      <t>カトウ</t>
    </rPh>
    <phoneticPr fontId="6"/>
  </si>
  <si>
    <t>木村　よしこ</t>
    <rPh sb="0" eb="2">
      <t>キムラ</t>
    </rPh>
    <phoneticPr fontId="6"/>
  </si>
  <si>
    <t>山田　礼子</t>
    <rPh sb="0" eb="2">
      <t>ヤマダ</t>
    </rPh>
    <rPh sb="3" eb="5">
      <t>レイコ</t>
    </rPh>
    <phoneticPr fontId="6"/>
  </si>
  <si>
    <t>見城　清美</t>
    <rPh sb="0" eb="2">
      <t>ケンジョウ</t>
    </rPh>
    <rPh sb="3" eb="5">
      <t>キヨミ</t>
    </rPh>
    <phoneticPr fontId="6"/>
  </si>
  <si>
    <t>向後　紗希</t>
    <rPh sb="0" eb="2">
      <t>コウゴ</t>
    </rPh>
    <rPh sb="3" eb="5">
      <t>サキ</t>
    </rPh>
    <phoneticPr fontId="6"/>
  </si>
  <si>
    <t>佐藤　美優</t>
    <rPh sb="0" eb="2">
      <t>サトウ</t>
    </rPh>
    <rPh sb="3" eb="5">
      <t>ミユウ</t>
    </rPh>
    <phoneticPr fontId="6"/>
  </si>
  <si>
    <t>清水　麗子</t>
    <rPh sb="0" eb="2">
      <t>シミズ</t>
    </rPh>
    <rPh sb="3" eb="5">
      <t>レイコ</t>
    </rPh>
    <phoneticPr fontId="6"/>
  </si>
  <si>
    <t>鈴木　その子</t>
    <rPh sb="0" eb="2">
      <t>スズキ</t>
    </rPh>
    <rPh sb="5" eb="6">
      <t>コ</t>
    </rPh>
    <phoneticPr fontId="6"/>
  </si>
  <si>
    <t>立木　香織</t>
    <rPh sb="0" eb="2">
      <t>タチキ</t>
    </rPh>
    <rPh sb="3" eb="5">
      <t>カオリ</t>
    </rPh>
    <phoneticPr fontId="6"/>
  </si>
  <si>
    <t>長野　正子</t>
    <rPh sb="3" eb="5">
      <t>マサコ</t>
    </rPh>
    <phoneticPr fontId="6"/>
  </si>
  <si>
    <t>番号</t>
  </si>
  <si>
    <t>氏名</t>
  </si>
  <si>
    <t>順位</t>
  </si>
  <si>
    <r>
      <t>VLOOKUP関数</t>
    </r>
    <r>
      <rPr>
        <b/>
        <sz val="14"/>
        <color indexed="19"/>
        <rFont val="HG丸ｺﾞｼｯｸM-PRO"/>
        <family val="3"/>
        <charset val="128"/>
      </rPr>
      <t xml:space="preserve"> （関数の分類：検索／行列）</t>
    </r>
    <phoneticPr fontId="6"/>
  </si>
  <si>
    <t>の点数が表示されるように、それぞれの欄に関数を設定します。</t>
    <phoneticPr fontId="6"/>
  </si>
  <si>
    <r>
      <rPr>
        <b/>
        <sz val="11"/>
        <color rgb="FF0000FF"/>
        <rFont val="ＭＳ Ｐゴシック"/>
        <family val="3"/>
        <charset val="128"/>
      </rPr>
      <t>「=セル番地」</t>
    </r>
    <r>
      <rPr>
        <sz val="11"/>
        <rFont val="ＭＳ Ｐゴシック"/>
        <family val="3"/>
        <charset val="128"/>
      </rPr>
      <t>を指定することで、他のセルの値を参照(表示）することができます</t>
    </r>
    <rPh sb="4" eb="6">
      <t>バンチ</t>
    </rPh>
    <rPh sb="8" eb="10">
      <t>シテイ</t>
    </rPh>
    <rPh sb="16" eb="17">
      <t>ホカ</t>
    </rPh>
    <rPh sb="21" eb="22">
      <t>アタイ</t>
    </rPh>
    <rPh sb="23" eb="25">
      <t>サンショウ</t>
    </rPh>
    <rPh sb="26" eb="28">
      <t>ヒョウジ</t>
    </rPh>
    <phoneticPr fontId="6"/>
  </si>
  <si>
    <r>
      <t>②</t>
    </r>
    <r>
      <rPr>
        <sz val="11"/>
        <color indexed="12"/>
        <rFont val="ＭＳ Ｐゴシック"/>
        <family val="3"/>
        <charset val="128"/>
      </rPr>
      <t>「ホーム」→</t>
    </r>
    <r>
      <rPr>
        <sz val="11"/>
        <rFont val="ＭＳ Ｐゴシック"/>
        <family val="3"/>
        <charset val="128"/>
      </rPr>
      <t xml:space="preserve"> </t>
    </r>
    <r>
      <rPr>
        <sz val="11"/>
        <color indexed="12"/>
        <rFont val="ＭＳ Ｐゴシック"/>
        <family val="3"/>
        <charset val="128"/>
      </rPr>
      <t>「条件付き書式」→</t>
    </r>
    <r>
      <rPr>
        <sz val="11"/>
        <rFont val="ＭＳ Ｐゴシック"/>
        <family val="3"/>
        <charset val="128"/>
      </rPr>
      <t xml:space="preserve"> </t>
    </r>
    <r>
      <rPr>
        <sz val="11"/>
        <color indexed="12"/>
        <rFont val="ＭＳ Ｐゴシック"/>
        <family val="3"/>
        <charset val="128"/>
      </rPr>
      <t>「セルの強調表示ルール」を選択</t>
    </r>
    <rPh sb="22" eb="24">
      <t>キョウチョウ</t>
    </rPh>
    <rPh sb="24" eb="26">
      <t>ヒョウジ</t>
    </rPh>
    <rPh sb="31" eb="33">
      <t>センタク</t>
    </rPh>
    <phoneticPr fontId="6"/>
  </si>
  <si>
    <t>④数値や条件を入力し、書式を選択して「ＯＫ」する</t>
    <rPh sb="1" eb="3">
      <t>スウチ</t>
    </rPh>
    <rPh sb="4" eb="6">
      <t>ジョウケン</t>
    </rPh>
    <rPh sb="7" eb="9">
      <t>ニュウリョク</t>
    </rPh>
    <rPh sb="11" eb="13">
      <t>ショシキ</t>
    </rPh>
    <rPh sb="14" eb="16">
      <t>センタク</t>
    </rPh>
    <phoneticPr fontId="6"/>
  </si>
  <si>
    <t>③該当のルールを選択する</t>
    <rPh sb="1" eb="3">
      <t>ガイトウ</t>
    </rPh>
    <rPh sb="8" eb="10">
      <t>センタク</t>
    </rPh>
    <phoneticPr fontId="6"/>
  </si>
  <si>
    <t>③順位が３位までのセルを「明るい赤の背景」に設定する</t>
  </si>
  <si>
    <r>
      <t>②評価が</t>
    </r>
    <r>
      <rPr>
        <sz val="11"/>
        <color rgb="FF0000FF"/>
        <rFont val="Calibri"/>
        <family val="2"/>
      </rPr>
      <t>A</t>
    </r>
    <r>
      <rPr>
        <sz val="11"/>
        <color rgb="FF0000FF"/>
        <rFont val="ＭＳ Ｐゴシック"/>
        <family val="3"/>
        <charset val="128"/>
      </rPr>
      <t>のセルを「濃い緑の文字、緑の背景」に設定する</t>
    </r>
  </si>
  <si>
    <t>演習３</t>
    <rPh sb="0" eb="1">
      <t>エン</t>
    </rPh>
    <rPh sb="1" eb="2">
      <t>ナライ</t>
    </rPh>
    <phoneticPr fontId="6"/>
  </si>
  <si>
    <t>３科合計</t>
    <rPh sb="1" eb="2">
      <t>カ</t>
    </rPh>
    <rPh sb="2" eb="4">
      <t>ゴウケイ</t>
    </rPh>
    <phoneticPr fontId="6"/>
  </si>
  <si>
    <t>５科合計</t>
    <rPh sb="1" eb="2">
      <t>カ</t>
    </rPh>
    <rPh sb="2" eb="3">
      <t>ゴウ</t>
    </rPh>
    <rPh sb="3" eb="4">
      <t>ケイ</t>
    </rPh>
    <phoneticPr fontId="6"/>
  </si>
  <si>
    <t>５科順位</t>
    <rPh sb="1" eb="2">
      <t>カ</t>
    </rPh>
    <rPh sb="2" eb="4">
      <t>ジュンイ</t>
    </rPh>
    <phoneticPr fontId="6"/>
  </si>
  <si>
    <t>点数</t>
    <rPh sb="0" eb="2">
      <t>テンスウ</t>
    </rPh>
    <phoneticPr fontId="6"/>
  </si>
  <si>
    <t>操作の内容ごとにタブを切り替えて作業します</t>
    <rPh sb="0" eb="2">
      <t>ソウサ</t>
    </rPh>
    <rPh sb="3" eb="5">
      <t>ナイヨウ</t>
    </rPh>
    <rPh sb="11" eb="12">
      <t>キ</t>
    </rPh>
    <rPh sb="13" eb="14">
      <t>カ</t>
    </rPh>
    <rPh sb="16" eb="18">
      <t>サギョウ</t>
    </rPh>
    <phoneticPr fontId="6"/>
  </si>
  <si>
    <r>
      <t>①　それぞれの３教科（国・数・英）の合計点を求めます。</t>
    </r>
    <r>
      <rPr>
        <sz val="11"/>
        <color indexed="10"/>
        <rFont val="ＭＳ Ｐゴシック"/>
        <family val="3"/>
        <charset val="128"/>
      </rPr>
      <t>　（加算）</t>
    </r>
    <rPh sb="8" eb="10">
      <t>キョウカ</t>
    </rPh>
    <rPh sb="11" eb="12">
      <t>コク</t>
    </rPh>
    <rPh sb="13" eb="14">
      <t>スウ</t>
    </rPh>
    <rPh sb="15" eb="16">
      <t>エイ</t>
    </rPh>
    <rPh sb="18" eb="20">
      <t>ゴウケイ</t>
    </rPh>
    <rPh sb="20" eb="21">
      <t>テン</t>
    </rPh>
    <rPh sb="22" eb="23">
      <t>モト</t>
    </rPh>
    <rPh sb="29" eb="31">
      <t>カサン</t>
    </rPh>
    <phoneticPr fontId="6"/>
  </si>
  <si>
    <r>
      <t>②　それぞれの５教科の合計点を求めます。</t>
    </r>
    <r>
      <rPr>
        <sz val="11"/>
        <color indexed="10"/>
        <rFont val="ＭＳ Ｐゴシック"/>
        <family val="3"/>
        <charset val="128"/>
      </rPr>
      <t>　（SUM関数）</t>
    </r>
    <rPh sb="8" eb="10">
      <t>キョウカ</t>
    </rPh>
    <rPh sb="11" eb="13">
      <t>ゴウケイ</t>
    </rPh>
    <rPh sb="13" eb="14">
      <t>テン</t>
    </rPh>
    <rPh sb="15" eb="16">
      <t>モト</t>
    </rPh>
    <rPh sb="25" eb="27">
      <t>カンスウ</t>
    </rPh>
    <phoneticPr fontId="6"/>
  </si>
  <si>
    <t>２．評価がAの人数をCOUNTIF関数を使って数えましょう。</t>
    <rPh sb="2" eb="4">
      <t>ヒョウカ</t>
    </rPh>
    <phoneticPr fontId="6"/>
  </si>
  <si>
    <t>③オートフィルで式をコピーし、4～7月分の金額を求める。</t>
    <rPh sb="8" eb="9">
      <t>シキ</t>
    </rPh>
    <rPh sb="18" eb="19">
      <t>ガツ</t>
    </rPh>
    <rPh sb="19" eb="20">
      <t>ブン</t>
    </rPh>
    <rPh sb="21" eb="23">
      <t>キンガク</t>
    </rPh>
    <rPh sb="24" eb="25">
      <t>モト</t>
    </rPh>
    <phoneticPr fontId="6"/>
  </si>
  <si>
    <t>①左のセル（Ｊ列）を参照し、オートフィルしましょう。</t>
    <rPh sb="1" eb="2">
      <t>ヒダリ</t>
    </rPh>
    <rPh sb="7" eb="8">
      <t>レツ</t>
    </rPh>
    <rPh sb="10" eb="12">
      <t>サンショウ</t>
    </rPh>
    <phoneticPr fontId="6"/>
  </si>
  <si>
    <t>ウィンドウ枠の固定をすることで見やすくなります。</t>
    <phoneticPr fontId="6"/>
  </si>
  <si>
    <r>
      <t>①「</t>
    </r>
    <r>
      <rPr>
        <b/>
        <sz val="11"/>
        <color indexed="56"/>
        <rFont val="ＭＳ Ｐゴシック"/>
        <family val="3"/>
        <charset val="128"/>
      </rPr>
      <t>表示</t>
    </r>
    <r>
      <rPr>
        <sz val="11"/>
        <color indexed="8"/>
        <rFont val="ＭＳ Ｐゴシック"/>
        <family val="3"/>
        <charset val="128"/>
      </rPr>
      <t>」タブ → 「</t>
    </r>
    <r>
      <rPr>
        <b/>
        <sz val="11"/>
        <color indexed="56"/>
        <rFont val="ＭＳ Ｐゴシック"/>
        <family val="3"/>
        <charset val="128"/>
      </rPr>
      <t>改ページプレビュー</t>
    </r>
    <r>
      <rPr>
        <sz val="11"/>
        <color indexed="8"/>
        <rFont val="ＭＳ Ｐゴシック"/>
        <family val="3"/>
        <charset val="128"/>
      </rPr>
      <t>」をクリックします</t>
    </r>
    <phoneticPr fontId="6"/>
  </si>
  <si>
    <t>関東学力調査の結果（公立学校の都道府県別平均正答率）</t>
    <rPh sb="0" eb="2">
      <t>カントウ</t>
    </rPh>
    <phoneticPr fontId="6"/>
  </si>
  <si>
    <t>群馬県</t>
    <rPh sb="0" eb="2">
      <t>グンマ</t>
    </rPh>
    <rPh sb="2" eb="3">
      <t>ケン</t>
    </rPh>
    <phoneticPr fontId="6"/>
  </si>
  <si>
    <t>栃木県</t>
    <rPh sb="0" eb="2">
      <t>トチギ</t>
    </rPh>
    <rPh sb="2" eb="3">
      <t>ケン</t>
    </rPh>
    <phoneticPr fontId="6"/>
  </si>
  <si>
    <t>茨城県</t>
    <rPh sb="0" eb="2">
      <t>イバラキ</t>
    </rPh>
    <rPh sb="2" eb="3">
      <t>ケン</t>
    </rPh>
    <phoneticPr fontId="6"/>
  </si>
  <si>
    <t>埼玉県</t>
    <rPh sb="0" eb="2">
      <t>サイタマ</t>
    </rPh>
    <rPh sb="2" eb="3">
      <t>ケン</t>
    </rPh>
    <phoneticPr fontId="6"/>
  </si>
  <si>
    <t>千葉県</t>
    <rPh sb="0" eb="2">
      <t>チバ</t>
    </rPh>
    <rPh sb="2" eb="3">
      <t>ケン</t>
    </rPh>
    <phoneticPr fontId="6"/>
  </si>
  <si>
    <t>東京都</t>
    <rPh sb="0" eb="3">
      <t>トウキョウト</t>
    </rPh>
    <phoneticPr fontId="6"/>
  </si>
  <si>
    <t>神奈川県</t>
    <rPh sb="0" eb="3">
      <t>カナガワ</t>
    </rPh>
    <rPh sb="3" eb="4">
      <t>ケン</t>
    </rPh>
    <phoneticPr fontId="6"/>
  </si>
  <si>
    <t>都道府県</t>
    <rPh sb="0" eb="4">
      <t>トドウフケン</t>
    </rPh>
    <phoneticPr fontId="6"/>
  </si>
  <si>
    <t>小学校6年</t>
    <rPh sb="0" eb="3">
      <t>ショウガッコウ</t>
    </rPh>
    <rPh sb="4" eb="5">
      <t>ネン</t>
    </rPh>
    <phoneticPr fontId="6"/>
  </si>
  <si>
    <t>中学校3年</t>
    <rPh sb="0" eb="3">
      <t>チュウガッコウ</t>
    </rPh>
    <rPh sb="4" eb="5">
      <t>ネン</t>
    </rPh>
    <phoneticPr fontId="6"/>
  </si>
  <si>
    <t>平均</t>
    <rPh sb="0" eb="2">
      <t>ヘイキン</t>
    </rPh>
    <phoneticPr fontId="6"/>
  </si>
  <si>
    <t>順位</t>
    <rPh sb="0" eb="2">
      <t>ジュンイ</t>
    </rPh>
    <phoneticPr fontId="6"/>
  </si>
  <si>
    <r>
      <t>③　「順位」欄に、５科合計の順位を表示します。</t>
    </r>
    <r>
      <rPr>
        <sz val="11"/>
        <color rgb="FFFF0000"/>
        <rFont val="ＭＳ Ｐゴシック"/>
        <family val="3"/>
        <charset val="128"/>
      </rPr>
      <t>（RANK関数）</t>
    </r>
    <rPh sb="3" eb="5">
      <t>ジュンイ</t>
    </rPh>
    <rPh sb="6" eb="7">
      <t>ラン</t>
    </rPh>
    <rPh sb="10" eb="11">
      <t>カ</t>
    </rPh>
    <rPh sb="11" eb="13">
      <t>ゴウケイ</t>
    </rPh>
    <rPh sb="14" eb="16">
      <t>ジュンイ</t>
    </rPh>
    <rPh sb="17" eb="19">
      <t>ヒョウジ</t>
    </rPh>
    <rPh sb="28" eb="30">
      <t>カンスウ</t>
    </rPh>
    <phoneticPr fontId="6"/>
  </si>
  <si>
    <t>小学校6年</t>
    <rPh sb="0" eb="3">
      <t>ショウガッコウ</t>
    </rPh>
    <rPh sb="4" eb="5">
      <t>ネン</t>
    </rPh>
    <phoneticPr fontId="66"/>
  </si>
  <si>
    <t>中学校3年</t>
    <rPh sb="0" eb="3">
      <t>チュウガッコウ</t>
    </rPh>
    <rPh sb="4" eb="5">
      <t>ネン</t>
    </rPh>
    <phoneticPr fontId="66"/>
  </si>
  <si>
    <t>都道府県</t>
    <rPh sb="0" eb="4">
      <t>トドウフケン</t>
    </rPh>
    <phoneticPr fontId="66"/>
  </si>
  <si>
    <t>国語A</t>
    <rPh sb="0" eb="2">
      <t>コクゴ</t>
    </rPh>
    <phoneticPr fontId="66"/>
  </si>
  <si>
    <t>国語B</t>
    <rPh sb="0" eb="2">
      <t>コクゴ</t>
    </rPh>
    <phoneticPr fontId="66"/>
  </si>
  <si>
    <t>算数A</t>
    <rPh sb="0" eb="2">
      <t>サンスウ</t>
    </rPh>
    <phoneticPr fontId="66"/>
  </si>
  <si>
    <t>算数B</t>
    <rPh sb="0" eb="2">
      <t>サンスウ</t>
    </rPh>
    <phoneticPr fontId="66"/>
  </si>
  <si>
    <t>数学A</t>
    <rPh sb="0" eb="2">
      <t>スウガク</t>
    </rPh>
    <phoneticPr fontId="66"/>
  </si>
  <si>
    <t>数学B</t>
    <rPh sb="0" eb="2">
      <t>スウガク</t>
    </rPh>
    <phoneticPr fontId="66"/>
  </si>
  <si>
    <t>＊グラフ表示からは都道府県の差は小さいといえる</t>
    <rPh sb="4" eb="6">
      <t>ヒョウジ</t>
    </rPh>
    <rPh sb="9" eb="13">
      <t>トドウフケン</t>
    </rPh>
    <rPh sb="14" eb="15">
      <t>サ</t>
    </rPh>
    <rPh sb="16" eb="17">
      <t>チイ</t>
    </rPh>
    <phoneticPr fontId="66"/>
  </si>
  <si>
    <r>
      <t>②　出席番号を入力すると、該当者の５科の合計・順位が表示されるようにします。</t>
    </r>
    <r>
      <rPr>
        <sz val="11"/>
        <color indexed="10"/>
        <rFont val="ＭＳ Ｐゴシック"/>
        <family val="3"/>
        <charset val="128"/>
      </rPr>
      <t>（VLOOKUP関数)</t>
    </r>
    <rPh sb="2" eb="4">
      <t>シュッセキ</t>
    </rPh>
    <rPh sb="4" eb="6">
      <t>バンゴウ</t>
    </rPh>
    <rPh sb="7" eb="9">
      <t>ニュウリョク</t>
    </rPh>
    <rPh sb="13" eb="16">
      <t>ガイトウシャ</t>
    </rPh>
    <rPh sb="18" eb="19">
      <t>カ</t>
    </rPh>
    <rPh sb="20" eb="22">
      <t>ゴウケイ</t>
    </rPh>
    <rPh sb="23" eb="25">
      <t>ジュンイ</t>
    </rPh>
    <rPh sb="26" eb="28">
      <t>ヒョウジ</t>
    </rPh>
    <rPh sb="46" eb="48">
      <t>カンスウ</t>
    </rPh>
    <phoneticPr fontId="6"/>
  </si>
  <si>
    <r>
      <t>①　出席番号を入力すると、該当の氏名が表示されるようにします。</t>
    </r>
    <r>
      <rPr>
        <sz val="11"/>
        <color indexed="10"/>
        <rFont val="ＭＳ Ｐゴシック"/>
        <family val="3"/>
        <charset val="128"/>
      </rPr>
      <t>（VLOOKUP関数)</t>
    </r>
    <rPh sb="2" eb="4">
      <t>シュッセキ</t>
    </rPh>
    <rPh sb="4" eb="6">
      <t>バンゴウ</t>
    </rPh>
    <rPh sb="7" eb="9">
      <t>ニュウリョク</t>
    </rPh>
    <rPh sb="13" eb="15">
      <t>ガイトウ</t>
    </rPh>
    <rPh sb="16" eb="18">
      <t>シメイ</t>
    </rPh>
    <rPh sb="19" eb="21">
      <t>ヒョウジ</t>
    </rPh>
    <rPh sb="39" eb="41">
      <t>カンスウ</t>
    </rPh>
    <phoneticPr fontId="6"/>
  </si>
  <si>
    <r>
      <t>③　出席番号を入力すると、該当者の各点数が表示されるようにします。</t>
    </r>
    <r>
      <rPr>
        <sz val="11"/>
        <color indexed="10"/>
        <rFont val="ＭＳ Ｐゴシック"/>
        <family val="3"/>
        <charset val="128"/>
      </rPr>
      <t>（VLOOKUP関数)</t>
    </r>
    <rPh sb="2" eb="4">
      <t>シュッセキ</t>
    </rPh>
    <rPh sb="4" eb="6">
      <t>バンゴウ</t>
    </rPh>
    <rPh sb="7" eb="9">
      <t>ニュウリョク</t>
    </rPh>
    <rPh sb="13" eb="16">
      <t>ガイトウシャ</t>
    </rPh>
    <rPh sb="17" eb="18">
      <t>カク</t>
    </rPh>
    <rPh sb="18" eb="20">
      <t>テンスウ</t>
    </rPh>
    <rPh sb="21" eb="23">
      <t>ヒョウジ</t>
    </rPh>
    <rPh sb="41" eb="43">
      <t>カンスウ</t>
    </rPh>
    <phoneticPr fontId="6"/>
  </si>
  <si>
    <t>ズーム　表示の拡大・縮小</t>
    <rPh sb="4" eb="6">
      <t>ヒョウジ</t>
    </rPh>
    <rPh sb="7" eb="9">
      <t>カクダイ</t>
    </rPh>
    <rPh sb="10" eb="12">
      <t>シュクショウ</t>
    </rPh>
    <phoneticPr fontId="6"/>
  </si>
  <si>
    <r>
      <t>印刷設定いろいろ１</t>
    </r>
    <r>
      <rPr>
        <b/>
        <sz val="14"/>
        <color indexed="19"/>
        <rFont val="HG丸ｺﾞｼｯｸM-PRO"/>
        <family val="3"/>
        <charset val="128"/>
      </rPr>
      <t>（改ページプレビュー）</t>
    </r>
    <rPh sb="0" eb="2">
      <t>インサツ</t>
    </rPh>
    <rPh sb="2" eb="4">
      <t>セッテイ</t>
    </rPh>
    <phoneticPr fontId="6"/>
  </si>
  <si>
    <r>
      <t>印刷設定いろいろ２</t>
    </r>
    <r>
      <rPr>
        <b/>
        <sz val="14"/>
        <color indexed="19"/>
        <rFont val="HG丸ｺﾞｼｯｸM-PRO"/>
        <family val="3"/>
        <charset val="128"/>
      </rPr>
      <t>（行列タイトル）</t>
    </r>
    <rPh sb="0" eb="2">
      <t>インサツ</t>
    </rPh>
    <rPh sb="2" eb="4">
      <t>セッテイ</t>
    </rPh>
    <rPh sb="10" eb="12">
      <t>ギョウレツ</t>
    </rPh>
    <phoneticPr fontId="6"/>
  </si>
  <si>
    <r>
      <t>印刷設定いろいろ３</t>
    </r>
    <r>
      <rPr>
        <b/>
        <sz val="14"/>
        <color indexed="19"/>
        <rFont val="HG丸ｺﾞｼｯｸM-PRO"/>
        <family val="3"/>
        <charset val="128"/>
      </rPr>
      <t>（ヘッダー・フッター）</t>
    </r>
    <rPh sb="0" eb="2">
      <t>インサツ</t>
    </rPh>
    <rPh sb="2" eb="4">
      <t>セッテイ</t>
    </rPh>
    <phoneticPr fontId="6"/>
  </si>
  <si>
    <t>表示形式を変更する事で、実際の値と見た目を変化させることができます。</t>
    <rPh sb="0" eb="2">
      <t>ヒョウジ</t>
    </rPh>
    <rPh sb="2" eb="4">
      <t>ケイシキ</t>
    </rPh>
    <rPh sb="5" eb="7">
      <t>ヘンコウ</t>
    </rPh>
    <rPh sb="9" eb="10">
      <t>コト</t>
    </rPh>
    <rPh sb="12" eb="14">
      <t>ジッサイ</t>
    </rPh>
    <rPh sb="15" eb="16">
      <t>アタイ</t>
    </rPh>
    <rPh sb="17" eb="18">
      <t>ミ</t>
    </rPh>
    <rPh sb="19" eb="20">
      <t>メ</t>
    </rPh>
    <rPh sb="21" eb="23">
      <t>ヘンカ</t>
    </rPh>
    <phoneticPr fontId="6"/>
  </si>
  <si>
    <t>①書式を設定したいセル（範囲）を選択</t>
    <rPh sb="1" eb="3">
      <t>ショシキ</t>
    </rPh>
    <rPh sb="4" eb="6">
      <t>セッテイ</t>
    </rPh>
    <rPh sb="12" eb="14">
      <t>ハンイ</t>
    </rPh>
    <rPh sb="16" eb="18">
      <t>センタク</t>
    </rPh>
    <phoneticPr fontId="6"/>
  </si>
  <si>
    <r>
      <t>②</t>
    </r>
    <r>
      <rPr>
        <sz val="11"/>
        <color indexed="12"/>
        <rFont val="ＭＳ Ｐゴシック"/>
        <family val="3"/>
        <charset val="128"/>
      </rPr>
      <t>「ホーム」→</t>
    </r>
    <r>
      <rPr>
        <sz val="11"/>
        <rFont val="ＭＳ Ｐゴシック"/>
        <family val="3"/>
        <charset val="128"/>
      </rPr>
      <t xml:space="preserve"> </t>
    </r>
    <r>
      <rPr>
        <sz val="11"/>
        <color indexed="12"/>
        <rFont val="ＭＳ Ｐゴシック"/>
        <family val="3"/>
        <charset val="128"/>
      </rPr>
      <t>「数値」でセルの書式設定を表示</t>
    </r>
    <rPh sb="9" eb="11">
      <t>スウチ</t>
    </rPh>
    <rPh sb="16" eb="18">
      <t>ショシキ</t>
    </rPh>
    <rPh sb="18" eb="20">
      <t>セッテイ</t>
    </rPh>
    <rPh sb="21" eb="23">
      <t>ヒョウジ</t>
    </rPh>
    <phoneticPr fontId="6"/>
  </si>
  <si>
    <t>③表示形式で様々な書式を設定する</t>
    <rPh sb="1" eb="3">
      <t>ヒョウジ</t>
    </rPh>
    <rPh sb="3" eb="5">
      <t>ケイシキ</t>
    </rPh>
    <rPh sb="6" eb="8">
      <t>サマザマ</t>
    </rPh>
    <rPh sb="9" eb="11">
      <t>ショシキ</t>
    </rPh>
    <rPh sb="12" eb="14">
      <t>セッテイ</t>
    </rPh>
    <phoneticPr fontId="6"/>
  </si>
  <si>
    <t>(完成例）</t>
    <rPh sb="1" eb="3">
      <t>カンセイ</t>
    </rPh>
    <rPh sb="3" eb="4">
      <t>レイ</t>
    </rPh>
    <phoneticPr fontId="6"/>
  </si>
  <si>
    <t>yyyy</t>
    <phoneticPr fontId="6"/>
  </si>
  <si>
    <t>西暦4桁</t>
    <rPh sb="0" eb="2">
      <t>セイレキ</t>
    </rPh>
    <rPh sb="3" eb="4">
      <t>ケタ</t>
    </rPh>
    <phoneticPr fontId="6"/>
  </si>
  <si>
    <t>ggg</t>
    <phoneticPr fontId="6"/>
  </si>
  <si>
    <t>年号（漢字）</t>
    <rPh sb="0" eb="2">
      <t>ネンゴウ</t>
    </rPh>
    <rPh sb="3" eb="5">
      <t>カンジ</t>
    </rPh>
    <phoneticPr fontId="6"/>
  </si>
  <si>
    <t>m</t>
    <phoneticPr fontId="6"/>
  </si>
  <si>
    <t>月</t>
    <rPh sb="0" eb="1">
      <t>ツキ</t>
    </rPh>
    <phoneticPr fontId="6"/>
  </si>
  <si>
    <t>日</t>
    <rPh sb="0" eb="1">
      <t>ヒ</t>
    </rPh>
    <phoneticPr fontId="6"/>
  </si>
  <si>
    <t>d</t>
    <phoneticPr fontId="6"/>
  </si>
  <si>
    <t>aaa</t>
    <phoneticPr fontId="6"/>
  </si>
  <si>
    <t>曜日</t>
    <rPh sb="0" eb="2">
      <t>ヨウビ</t>
    </rPh>
    <phoneticPr fontId="6"/>
  </si>
  <si>
    <t>田中　太郎</t>
    <rPh sb="0" eb="2">
      <t>タナカ</t>
    </rPh>
    <rPh sb="3" eb="5">
      <t>タロウ</t>
    </rPh>
    <phoneticPr fontId="6"/>
  </si>
  <si>
    <t>山田　花子</t>
    <rPh sb="0" eb="2">
      <t>ヤマダ</t>
    </rPh>
    <rPh sb="3" eb="5">
      <t>ハナコ</t>
    </rPh>
    <phoneticPr fontId="6"/>
  </si>
  <si>
    <t>佐藤　みずえ</t>
    <rPh sb="0" eb="2">
      <t>サトウ</t>
    </rPh>
    <phoneticPr fontId="6"/>
  </si>
  <si>
    <t>斉藤　義男</t>
    <rPh sb="0" eb="2">
      <t>サイトウ</t>
    </rPh>
    <rPh sb="3" eb="5">
      <t>ヨシオ</t>
    </rPh>
    <phoneticPr fontId="6"/>
  </si>
  <si>
    <t>井上　洋子</t>
    <rPh sb="0" eb="2">
      <t>イノウエ</t>
    </rPh>
    <rPh sb="3" eb="5">
      <t>ヨウコ</t>
    </rPh>
    <phoneticPr fontId="6"/>
  </si>
  <si>
    <t>←計算用セル</t>
    <rPh sb="1" eb="3">
      <t>ケイサン</t>
    </rPh>
    <rPh sb="3" eb="4">
      <t>ヨウ</t>
    </rPh>
    <phoneticPr fontId="6"/>
  </si>
  <si>
    <t>　　　　↓</t>
    <phoneticPr fontId="6"/>
  </si>
  <si>
    <t>練習問題</t>
    <rPh sb="0" eb="2">
      <t>レンシュウ</t>
    </rPh>
    <rPh sb="2" eb="4">
      <t>モンダイ</t>
    </rPh>
    <phoneticPr fontId="6"/>
  </si>
  <si>
    <t>国語の成績の表があります。</t>
    <rPh sb="0" eb="1">
      <t>コク</t>
    </rPh>
    <rPh sb="1" eb="2">
      <t>ゴ</t>
    </rPh>
    <rPh sb="3" eb="5">
      <t>セイセキ</t>
    </rPh>
    <rPh sb="6" eb="7">
      <t>ヒョウ</t>
    </rPh>
    <phoneticPr fontId="6"/>
  </si>
  <si>
    <r>
      <rPr>
        <b/>
        <sz val="10"/>
        <color theme="3" tint="0.39997558519241921"/>
        <rFont val="ＭＳ Ｐゴシック"/>
        <family val="3"/>
        <charset val="128"/>
      </rPr>
      <t>80</t>
    </r>
    <r>
      <rPr>
        <sz val="10"/>
        <rFont val="ＭＳ Ｐゴシック"/>
        <family val="3"/>
        <charset val="128"/>
      </rPr>
      <t>点以上の人は判定の欄に</t>
    </r>
    <r>
      <rPr>
        <b/>
        <sz val="10"/>
        <color indexed="10"/>
        <rFont val="ＭＳ Ｐゴシック"/>
        <family val="3"/>
        <charset val="128"/>
      </rPr>
      <t>A</t>
    </r>
    <r>
      <rPr>
        <sz val="10"/>
        <rFont val="ＭＳ Ｐゴシック"/>
        <family val="3"/>
        <charset val="128"/>
      </rPr>
      <t>を表示、</t>
    </r>
    <rPh sb="2" eb="3">
      <t>テン</t>
    </rPh>
    <rPh sb="3" eb="5">
      <t>イジョウ</t>
    </rPh>
    <rPh sb="6" eb="7">
      <t>ヒト</t>
    </rPh>
    <rPh sb="8" eb="10">
      <t>ハンテイ</t>
    </rPh>
    <rPh sb="11" eb="12">
      <t>ラン</t>
    </rPh>
    <rPh sb="15" eb="17">
      <t>ヒョウジ</t>
    </rPh>
    <phoneticPr fontId="6"/>
  </si>
  <si>
    <t>■　IF関数の条件が３つ以上の場合には、「偽の場合」にIF関数を重ねて入力します</t>
    <rPh sb="4" eb="6">
      <t>カンスウ</t>
    </rPh>
    <rPh sb="7" eb="9">
      <t>ジョウケン</t>
    </rPh>
    <rPh sb="12" eb="14">
      <t>イジョウ</t>
    </rPh>
    <rPh sb="15" eb="17">
      <t>バアイ</t>
    </rPh>
    <rPh sb="21" eb="22">
      <t>ギ</t>
    </rPh>
    <rPh sb="23" eb="25">
      <t>バアイ</t>
    </rPh>
    <rPh sb="29" eb="31">
      <t>カンスウ</t>
    </rPh>
    <rPh sb="32" eb="33">
      <t>カサ</t>
    </rPh>
    <rPh sb="35" eb="37">
      <t>ニュウリョク</t>
    </rPh>
    <phoneticPr fontId="6"/>
  </si>
  <si>
    <r>
      <rPr>
        <b/>
        <sz val="10"/>
        <color theme="3" tint="0.39997558519241921"/>
        <rFont val="ＭＳ Ｐゴシック"/>
        <family val="3"/>
        <charset val="128"/>
      </rPr>
      <t>４0</t>
    </r>
    <r>
      <rPr>
        <sz val="10"/>
        <rFont val="ＭＳ Ｐゴシック"/>
        <family val="3"/>
        <charset val="128"/>
      </rPr>
      <t>点～79点の人は</t>
    </r>
    <r>
      <rPr>
        <b/>
        <sz val="10"/>
        <color indexed="10"/>
        <rFont val="ＭＳ Ｐゴシック"/>
        <family val="3"/>
        <charset val="128"/>
      </rPr>
      <t>B</t>
    </r>
    <r>
      <rPr>
        <sz val="10"/>
        <rFont val="ＭＳ Ｐゴシック"/>
        <family val="3"/>
        <charset val="128"/>
      </rPr>
      <t>を表示、それ以下は</t>
    </r>
    <r>
      <rPr>
        <b/>
        <sz val="10"/>
        <color rgb="FFFF0000"/>
        <rFont val="ＭＳ Ｐゴシック"/>
        <family val="3"/>
        <charset val="128"/>
      </rPr>
      <t>C</t>
    </r>
    <r>
      <rPr>
        <sz val="10"/>
        <rFont val="ＭＳ Ｐゴシック"/>
        <family val="3"/>
        <charset val="128"/>
      </rPr>
      <t>を表示させる</t>
    </r>
    <rPh sb="2" eb="3">
      <t>テン</t>
    </rPh>
    <rPh sb="6" eb="7">
      <t>テン</t>
    </rPh>
    <rPh sb="8" eb="9">
      <t>ヒト</t>
    </rPh>
    <rPh sb="12" eb="14">
      <t>ヒョウジ</t>
    </rPh>
    <rPh sb="17" eb="19">
      <t>イカ</t>
    </rPh>
    <rPh sb="22" eb="24">
      <t>ヒョウジ</t>
    </rPh>
    <phoneticPr fontId="6"/>
  </si>
  <si>
    <t>　　①判定１：式に値や数値を入力し判定する</t>
    <rPh sb="3" eb="5">
      <t>ハンテイ</t>
    </rPh>
    <rPh sb="7" eb="8">
      <t>シキ</t>
    </rPh>
    <rPh sb="9" eb="10">
      <t>アタイ</t>
    </rPh>
    <rPh sb="11" eb="13">
      <t>スウチ</t>
    </rPh>
    <rPh sb="14" eb="16">
      <t>ニュウリョク</t>
    </rPh>
    <rPh sb="17" eb="19">
      <t>ハンテイ</t>
    </rPh>
    <phoneticPr fontId="6"/>
  </si>
  <si>
    <r>
      <t>IF</t>
    </r>
    <r>
      <rPr>
        <b/>
        <sz val="14"/>
        <color indexed="12"/>
        <rFont val="ＭＳ Ｐゴシック"/>
        <family val="3"/>
        <charset val="128"/>
      </rPr>
      <t>　</t>
    </r>
    <r>
      <rPr>
        <sz val="14"/>
        <rFont val="ＭＳ Ｐゴシック"/>
        <family val="3"/>
        <charset val="128"/>
      </rPr>
      <t>(</t>
    </r>
    <r>
      <rPr>
        <b/>
        <sz val="14"/>
        <color indexed="12"/>
        <rFont val="ＭＳ Ｐゴシック"/>
        <family val="3"/>
        <charset val="128"/>
      </rPr>
      <t>論理式</t>
    </r>
    <r>
      <rPr>
        <sz val="14"/>
        <rFont val="ＭＳ Ｐゴシック"/>
        <family val="3"/>
        <charset val="128"/>
      </rPr>
      <t xml:space="preserve"> , </t>
    </r>
    <r>
      <rPr>
        <b/>
        <sz val="14"/>
        <color indexed="57"/>
        <rFont val="ＭＳ Ｐゴシック"/>
        <family val="3"/>
        <charset val="128"/>
      </rPr>
      <t>真の場合の値</t>
    </r>
    <r>
      <rPr>
        <sz val="14"/>
        <rFont val="ＭＳ Ｐゴシック"/>
        <family val="3"/>
        <charset val="128"/>
      </rPr>
      <t xml:space="preserve"> ,</t>
    </r>
    <r>
      <rPr>
        <b/>
        <sz val="14"/>
        <color indexed="10"/>
        <rFont val="ＭＳ Ｐゴシック"/>
        <family val="3"/>
        <charset val="128"/>
      </rPr>
      <t>偽の場合の論理式</t>
    </r>
    <r>
      <rPr>
        <sz val="14"/>
        <rFont val="ＭＳ Ｐゴシック"/>
        <family val="3"/>
        <charset val="128"/>
      </rPr>
      <t>）</t>
    </r>
    <rPh sb="4" eb="6">
      <t>ロンリ</t>
    </rPh>
    <rPh sb="6" eb="7">
      <t>シキ</t>
    </rPh>
    <rPh sb="10" eb="11">
      <t>シン</t>
    </rPh>
    <rPh sb="12" eb="14">
      <t>バアイ</t>
    </rPh>
    <rPh sb="15" eb="16">
      <t>アタイ</t>
    </rPh>
    <rPh sb="18" eb="19">
      <t>ギ</t>
    </rPh>
    <rPh sb="20" eb="22">
      <t>バアイ</t>
    </rPh>
    <rPh sb="23" eb="25">
      <t>ロンリ</t>
    </rPh>
    <rPh sb="25" eb="26">
      <t>シキ</t>
    </rPh>
    <phoneticPr fontId="6"/>
  </si>
  <si>
    <t>　　②判定２：判定表の値を使って式を作成する</t>
    <rPh sb="3" eb="5">
      <t>ハンテイ</t>
    </rPh>
    <rPh sb="7" eb="9">
      <t>ハンテイ</t>
    </rPh>
    <rPh sb="9" eb="10">
      <t>ヒョウ</t>
    </rPh>
    <rPh sb="11" eb="12">
      <t>アタイ</t>
    </rPh>
    <rPh sb="13" eb="14">
      <t>ツカ</t>
    </rPh>
    <rPh sb="16" eb="17">
      <t>シキ</t>
    </rPh>
    <rPh sb="18" eb="20">
      <t>サクセイ</t>
    </rPh>
    <phoneticPr fontId="6"/>
  </si>
  <si>
    <r>
      <t xml:space="preserve">  例）　もし、得点（セルP8）が</t>
    </r>
    <r>
      <rPr>
        <sz val="12"/>
        <color indexed="12"/>
        <rFont val="ＭＳ Ｐゴシック"/>
        <family val="3"/>
        <charset val="128"/>
      </rPr>
      <t xml:space="preserve"> </t>
    </r>
    <r>
      <rPr>
        <b/>
        <sz val="12"/>
        <color rgb="FF0066FF"/>
        <rFont val="ＭＳ Ｐゴシック"/>
        <family val="3"/>
        <charset val="128"/>
      </rPr>
      <t>80点以上なら</t>
    </r>
    <r>
      <rPr>
        <b/>
        <sz val="12"/>
        <color indexed="57"/>
        <rFont val="ＭＳ Ｐゴシック"/>
        <family val="3"/>
        <charset val="128"/>
      </rPr>
      <t>A</t>
    </r>
    <r>
      <rPr>
        <sz val="12"/>
        <rFont val="ＭＳ Ｐゴシック"/>
        <family val="3"/>
        <charset val="128"/>
      </rPr>
      <t>　、</t>
    </r>
    <r>
      <rPr>
        <b/>
        <sz val="12"/>
        <color indexed="14"/>
        <rFont val="ＭＳ Ｐゴシック"/>
        <family val="3"/>
        <charset val="128"/>
      </rPr>
      <t>40点以上79点以下なら</t>
    </r>
    <r>
      <rPr>
        <b/>
        <sz val="12"/>
        <color indexed="61"/>
        <rFont val="ＭＳ Ｐゴシック"/>
        <family val="3"/>
        <charset val="128"/>
      </rPr>
      <t>B</t>
    </r>
    <r>
      <rPr>
        <sz val="12"/>
        <rFont val="ＭＳ Ｐゴシック"/>
        <family val="3"/>
        <charset val="128"/>
      </rPr>
      <t>、</t>
    </r>
    <rPh sb="2" eb="3">
      <t>レイ</t>
    </rPh>
    <rPh sb="8" eb="10">
      <t>トクテン</t>
    </rPh>
    <rPh sb="20" eb="21">
      <t>テン</t>
    </rPh>
    <rPh sb="21" eb="23">
      <t>イジョウ</t>
    </rPh>
    <rPh sb="30" eb="31">
      <t>テン</t>
    </rPh>
    <rPh sb="31" eb="33">
      <t>イジョウ</t>
    </rPh>
    <rPh sb="35" eb="38">
      <t>テンイカ</t>
    </rPh>
    <phoneticPr fontId="6"/>
  </si>
  <si>
    <r>
      <t>それ以外はC</t>
    </r>
    <r>
      <rPr>
        <sz val="12"/>
        <rFont val="ＭＳ Ｐゴシック"/>
        <family val="3"/>
        <charset val="128"/>
      </rPr>
      <t>と表示</t>
    </r>
    <phoneticPr fontId="6"/>
  </si>
  <si>
    <r>
      <t>　　　IF</t>
    </r>
    <r>
      <rPr>
        <b/>
        <sz val="12"/>
        <color indexed="62"/>
        <rFont val="ＭＳ Ｐゴシック"/>
        <family val="3"/>
        <charset val="128"/>
      </rPr>
      <t>(　</t>
    </r>
    <r>
      <rPr>
        <b/>
        <sz val="12"/>
        <color rgb="FF0066FF"/>
        <rFont val="ＭＳ Ｐゴシック"/>
        <family val="3"/>
        <charset val="128"/>
      </rPr>
      <t>P8 &gt;= 80</t>
    </r>
    <r>
      <rPr>
        <b/>
        <sz val="12"/>
        <color indexed="62"/>
        <rFont val="ＭＳ Ｐゴシック"/>
        <family val="3"/>
        <charset val="128"/>
      </rPr>
      <t xml:space="preserve">, </t>
    </r>
    <r>
      <rPr>
        <b/>
        <sz val="12"/>
        <color indexed="57"/>
        <rFont val="ＭＳ Ｐゴシック"/>
        <family val="3"/>
        <charset val="128"/>
      </rPr>
      <t>"Ａ"</t>
    </r>
    <r>
      <rPr>
        <b/>
        <sz val="12"/>
        <color indexed="62"/>
        <rFont val="ＭＳ Ｐゴシック"/>
        <family val="3"/>
        <charset val="128"/>
      </rPr>
      <t>, ・・・・・ )</t>
    </r>
    <phoneticPr fontId="6"/>
  </si>
  <si>
    <r>
      <t>　　　IF</t>
    </r>
    <r>
      <rPr>
        <b/>
        <sz val="12"/>
        <color indexed="62"/>
        <rFont val="ＭＳ Ｐゴシック"/>
        <family val="3"/>
        <charset val="128"/>
      </rPr>
      <t>(　</t>
    </r>
    <r>
      <rPr>
        <b/>
        <sz val="12"/>
        <color rgb="FF0066FF"/>
        <rFont val="ＭＳ Ｐゴシック"/>
        <family val="3"/>
        <charset val="128"/>
      </rPr>
      <t>P8 &gt;= 80</t>
    </r>
    <r>
      <rPr>
        <b/>
        <sz val="12"/>
        <color indexed="62"/>
        <rFont val="ＭＳ Ｐゴシック"/>
        <family val="3"/>
        <charset val="128"/>
      </rPr>
      <t xml:space="preserve">, </t>
    </r>
    <r>
      <rPr>
        <b/>
        <sz val="12"/>
        <color indexed="57"/>
        <rFont val="ＭＳ Ｐゴシック"/>
        <family val="3"/>
        <charset val="128"/>
      </rPr>
      <t>"A"</t>
    </r>
    <r>
      <rPr>
        <b/>
        <sz val="12"/>
        <color indexed="62"/>
        <rFont val="ＭＳ Ｐゴシック"/>
        <family val="3"/>
        <charset val="128"/>
      </rPr>
      <t xml:space="preserve">, IF( P8 </t>
    </r>
    <r>
      <rPr>
        <b/>
        <sz val="12"/>
        <color indexed="14"/>
        <rFont val="ＭＳ Ｐゴシック"/>
        <family val="3"/>
        <charset val="128"/>
      </rPr>
      <t>&gt;= 40,</t>
    </r>
    <r>
      <rPr>
        <b/>
        <sz val="12"/>
        <color indexed="61"/>
        <rFont val="ＭＳ Ｐゴシック"/>
        <family val="3"/>
        <charset val="128"/>
      </rPr>
      <t>"B",</t>
    </r>
    <r>
      <rPr>
        <b/>
        <sz val="12"/>
        <color indexed="51"/>
        <rFont val="ＭＳ Ｐゴシック"/>
        <family val="3"/>
        <charset val="128"/>
      </rPr>
      <t xml:space="preserve">"C" </t>
    </r>
    <r>
      <rPr>
        <b/>
        <sz val="12"/>
        <color indexed="62"/>
        <rFont val="ＭＳ Ｐゴシック"/>
        <family val="3"/>
        <charset val="128"/>
      </rPr>
      <t>)　)</t>
    </r>
    <phoneticPr fontId="6"/>
  </si>
  <si>
    <t>↓</t>
    <phoneticPr fontId="6"/>
  </si>
  <si>
    <r>
      <t xml:space="preserve">IFの入れ子 </t>
    </r>
    <r>
      <rPr>
        <b/>
        <sz val="14"/>
        <color indexed="19"/>
        <rFont val="HG丸ｺﾞｼｯｸM-PRO"/>
        <family val="3"/>
        <charset val="128"/>
      </rPr>
      <t xml:space="preserve"> （関数の分類：論理）</t>
    </r>
    <rPh sb="3" eb="4">
      <t>イ</t>
    </rPh>
    <rPh sb="5" eb="6">
      <t>コ</t>
    </rPh>
    <rPh sb="15" eb="17">
      <t>ロンリ</t>
    </rPh>
    <phoneticPr fontId="6"/>
  </si>
  <si>
    <t>セルの表示形式</t>
    <rPh sb="3" eb="5">
      <t>ヒョウジ</t>
    </rPh>
    <rPh sb="5" eb="7">
      <t>ケイシキ</t>
    </rPh>
    <phoneticPr fontId="6"/>
  </si>
  <si>
    <r>
      <t>COUNT関数</t>
    </r>
    <r>
      <rPr>
        <b/>
        <sz val="14"/>
        <color indexed="19"/>
        <rFont val="HG丸ｺﾞｼｯｸM-PRO"/>
        <family val="3"/>
        <charset val="128"/>
      </rPr>
      <t xml:space="preserve"> （関数の分類：統計）</t>
    </r>
    <rPh sb="5" eb="7">
      <t>カンスウ</t>
    </rPh>
    <rPh sb="15" eb="17">
      <t>トウケイ</t>
    </rPh>
    <phoneticPr fontId="6"/>
  </si>
  <si>
    <t>クラス人数</t>
    <rPh sb="3" eb="5">
      <t>ニンズウ</t>
    </rPh>
    <phoneticPr fontId="6"/>
  </si>
  <si>
    <t>(COUNTA)</t>
    <phoneticPr fontId="6"/>
  </si>
  <si>
    <t>受験者数</t>
    <rPh sb="0" eb="3">
      <t>ジュケンシャ</t>
    </rPh>
    <rPh sb="3" eb="4">
      <t>スウ</t>
    </rPh>
    <phoneticPr fontId="6"/>
  </si>
  <si>
    <t>(COUNT)</t>
    <phoneticPr fontId="6"/>
  </si>
  <si>
    <t>未評価者数</t>
    <rPh sb="0" eb="4">
      <t>ミヒョウカシャ</t>
    </rPh>
    <rPh sb="4" eb="5">
      <t>スウ</t>
    </rPh>
    <phoneticPr fontId="6"/>
  </si>
  <si>
    <t>(COUNTBLANK)</t>
    <phoneticPr fontId="6"/>
  </si>
  <si>
    <t>学級費の表があります。</t>
    <rPh sb="0" eb="2">
      <t>ガッキュウ</t>
    </rPh>
    <rPh sb="2" eb="3">
      <t>ヒ</t>
    </rPh>
    <rPh sb="4" eb="5">
      <t>ヒョウ</t>
    </rPh>
    <phoneticPr fontId="6"/>
  </si>
  <si>
    <t>金額の合計値を方法１・2を使って求めましょう</t>
    <rPh sb="0" eb="2">
      <t>キンガク</t>
    </rPh>
    <rPh sb="3" eb="4">
      <t>ゴウ</t>
    </rPh>
    <rPh sb="4" eb="5">
      <t>ケイ</t>
    </rPh>
    <rPh sb="5" eb="6">
      <t>チ</t>
    </rPh>
    <rPh sb="7" eb="9">
      <t>ホウホウ</t>
    </rPh>
    <rPh sb="13" eb="14">
      <t>ツカ</t>
    </rPh>
    <rPh sb="16" eb="17">
      <t>モト</t>
    </rPh>
    <phoneticPr fontId="6"/>
  </si>
  <si>
    <t>学級費</t>
    <rPh sb="0" eb="2">
      <t>ガッキュウ</t>
    </rPh>
    <rPh sb="2" eb="3">
      <t>ヒ</t>
    </rPh>
    <phoneticPr fontId="6"/>
  </si>
  <si>
    <t>詳細</t>
    <rPh sb="0" eb="2">
      <t>ショウサイ</t>
    </rPh>
    <phoneticPr fontId="6"/>
  </si>
  <si>
    <t>マーカー</t>
    <phoneticPr fontId="6"/>
  </si>
  <si>
    <t>ファイル</t>
    <phoneticPr fontId="6"/>
  </si>
  <si>
    <t>計算ドリル</t>
    <rPh sb="0" eb="2">
      <t>ケイサン</t>
    </rPh>
    <phoneticPr fontId="6"/>
  </si>
  <si>
    <t>合計(方法１）</t>
    <rPh sb="0" eb="1">
      <t>ゴウ</t>
    </rPh>
    <rPh sb="1" eb="2">
      <t>ケイ</t>
    </rPh>
    <rPh sb="3" eb="5">
      <t>ホウホウ</t>
    </rPh>
    <phoneticPr fontId="6"/>
  </si>
  <si>
    <t>合計(方法２）</t>
    <rPh sb="0" eb="1">
      <t>ゴウ</t>
    </rPh>
    <rPh sb="1" eb="2">
      <t>ケイ</t>
    </rPh>
    <rPh sb="3" eb="5">
      <t>ホウホウ</t>
    </rPh>
    <phoneticPr fontId="6"/>
  </si>
  <si>
    <t>※　合計を求める関数　---&gt; SUM（ 範囲 ）</t>
    <rPh sb="2" eb="3">
      <t>ゴウ</t>
    </rPh>
    <rPh sb="3" eb="4">
      <t>ケイ</t>
    </rPh>
    <rPh sb="5" eb="6">
      <t>モト</t>
    </rPh>
    <rPh sb="8" eb="10">
      <t>カンスウ</t>
    </rPh>
    <rPh sb="21" eb="23">
      <t>ハンイ</t>
    </rPh>
    <phoneticPr fontId="6"/>
  </si>
  <si>
    <t>(関数の分類：数学/三角）</t>
    <rPh sb="1" eb="3">
      <t>カンスウ</t>
    </rPh>
    <rPh sb="4" eb="6">
      <t>ブンルイ</t>
    </rPh>
    <rPh sb="7" eb="9">
      <t>スウガク</t>
    </rPh>
    <rPh sb="10" eb="12">
      <t>サンカク</t>
    </rPh>
    <phoneticPr fontId="6"/>
  </si>
  <si>
    <t>　　徒競走のタイム表があります。</t>
    <rPh sb="2" eb="5">
      <t>トキョウソウ</t>
    </rPh>
    <rPh sb="9" eb="10">
      <t>ヒョウ</t>
    </rPh>
    <phoneticPr fontId="6"/>
  </si>
  <si>
    <t>出席番号を入力すると、下の名簿の該当生徒の氏名と各成績</t>
    <rPh sb="0" eb="2">
      <t>シュッセキ</t>
    </rPh>
    <rPh sb="2" eb="4">
      <t>バンゴウ</t>
    </rPh>
    <rPh sb="5" eb="7">
      <t>ニュウリョク</t>
    </rPh>
    <rPh sb="11" eb="12">
      <t>シタ</t>
    </rPh>
    <rPh sb="13" eb="15">
      <t>メイボ</t>
    </rPh>
    <rPh sb="16" eb="18">
      <t>ガイトウ</t>
    </rPh>
    <rPh sb="18" eb="20">
      <t>セイト</t>
    </rPh>
    <rPh sb="21" eb="23">
      <t>シメイ</t>
    </rPh>
    <rPh sb="24" eb="25">
      <t>カク</t>
    </rPh>
    <rPh sb="25" eb="27">
      <t>セイセキ</t>
    </rPh>
    <phoneticPr fontId="6"/>
  </si>
  <si>
    <t>　各指定に従って表示の形式を設定してみましょう</t>
    <rPh sb="1" eb="2">
      <t>カク</t>
    </rPh>
    <rPh sb="2" eb="4">
      <t>シテイ</t>
    </rPh>
    <rPh sb="5" eb="6">
      <t>シタガ</t>
    </rPh>
    <rPh sb="8" eb="10">
      <t>ヒョウジ</t>
    </rPh>
    <rPh sb="11" eb="13">
      <t>ケイシキ</t>
    </rPh>
    <rPh sb="14" eb="16">
      <t>セッテイ</t>
    </rPh>
    <phoneticPr fontId="6"/>
  </si>
  <si>
    <t>　　印刷したい行（列）を指定し、「OK」する</t>
    <phoneticPr fontId="6"/>
  </si>
  <si>
    <t>②「タイトル行（タイトル列）」に全てのページに</t>
    <rPh sb="16" eb="17">
      <t>スベ</t>
    </rPh>
    <phoneticPr fontId="6"/>
  </si>
  <si>
    <r>
      <t>④「</t>
    </r>
    <r>
      <rPr>
        <sz val="11"/>
        <color rgb="FF0000FF"/>
        <rFont val="ＭＳ Ｐゴシック"/>
        <family val="3"/>
        <charset val="128"/>
      </rPr>
      <t>ページレイアウト</t>
    </r>
    <r>
      <rPr>
        <sz val="11"/>
        <rFont val="ＭＳ Ｐゴシック"/>
        <family val="3"/>
        <charset val="128"/>
      </rPr>
      <t>」で「</t>
    </r>
    <r>
      <rPr>
        <sz val="11"/>
        <color rgb="FF0000FF"/>
        <rFont val="ＭＳ Ｐゴシック"/>
        <family val="3"/>
        <charset val="128"/>
      </rPr>
      <t>標準</t>
    </r>
    <r>
      <rPr>
        <sz val="11"/>
        <rFont val="ＭＳ Ｐゴシック"/>
        <family val="3"/>
        <charset val="128"/>
      </rPr>
      <t>」にもどす</t>
    </r>
    <rPh sb="13" eb="15">
      <t>ヒョウジュン</t>
    </rPh>
    <phoneticPr fontId="6"/>
  </si>
  <si>
    <r>
      <t>①</t>
    </r>
    <r>
      <rPr>
        <sz val="11"/>
        <color rgb="FF0000FF"/>
        <rFont val="Calibri"/>
        <family val="2"/>
      </rPr>
      <t>30</t>
    </r>
    <r>
      <rPr>
        <sz val="11"/>
        <color rgb="FF0000FF"/>
        <rFont val="ＭＳ Ｐゴシック"/>
        <family val="3"/>
        <charset val="128"/>
      </rPr>
      <t>点より下のセルを「濃い赤の文字、明るい赤の背景」に設定する</t>
    </r>
    <phoneticPr fontId="6"/>
  </si>
  <si>
    <t>関数の挿入方法には、色々な方法があります。ここではSUM関数（合計を求める）で確認します。</t>
    <rPh sb="0" eb="2">
      <t>カンスウ</t>
    </rPh>
    <rPh sb="3" eb="5">
      <t>ソウニュウ</t>
    </rPh>
    <rPh sb="5" eb="7">
      <t>ホウホウ</t>
    </rPh>
    <rPh sb="10" eb="12">
      <t>イロイロ</t>
    </rPh>
    <rPh sb="13" eb="15">
      <t>ホウホウ</t>
    </rPh>
    <rPh sb="28" eb="30">
      <t>カンスウ</t>
    </rPh>
    <rPh sb="31" eb="33">
      <t>ゴウケイ</t>
    </rPh>
    <rPh sb="34" eb="35">
      <t>モト</t>
    </rPh>
    <rPh sb="39" eb="41">
      <t>カクニン</t>
    </rPh>
    <phoneticPr fontId="6"/>
  </si>
  <si>
    <t>このシートの「セルK25」と「表紙」シートの「セルJ１」をたしてみましょう</t>
    <rPh sb="15" eb="17">
      <t>ヒョウシ</t>
    </rPh>
    <phoneticPr fontId="6"/>
  </si>
  <si>
    <t>※SUM関数の場合は、「合計」をクリック</t>
    <rPh sb="4" eb="6">
      <t>カンスウ</t>
    </rPh>
    <rPh sb="7" eb="9">
      <t>バアイ</t>
    </rPh>
    <rPh sb="12" eb="14">
      <t>ゴウケイ</t>
    </rPh>
    <phoneticPr fontId="6"/>
  </si>
  <si>
    <r>
      <t xml:space="preserve">ＣＯＵＮＴBLANK （ </t>
    </r>
    <r>
      <rPr>
        <b/>
        <sz val="14"/>
        <color rgb="FF0000FF"/>
        <rFont val="ＭＳ Ｐゴシック"/>
        <family val="3"/>
        <charset val="128"/>
      </rPr>
      <t>範囲</t>
    </r>
    <r>
      <rPr>
        <b/>
        <sz val="14"/>
        <rFont val="ＭＳ Ｐゴシック"/>
        <family val="3"/>
        <charset val="128"/>
      </rPr>
      <t xml:space="preserve"> ）</t>
    </r>
    <rPh sb="13" eb="15">
      <t>ハンイ</t>
    </rPh>
    <phoneticPr fontId="6"/>
  </si>
  <si>
    <r>
      <t xml:space="preserve">ＣＯＵＮＴ （ </t>
    </r>
    <r>
      <rPr>
        <b/>
        <sz val="14"/>
        <color rgb="FF0000FF"/>
        <rFont val="ＭＳ Ｐゴシック"/>
        <family val="3"/>
        <charset val="128"/>
      </rPr>
      <t>値１</t>
    </r>
    <r>
      <rPr>
        <b/>
        <sz val="14"/>
        <color theme="3" tint="-0.249977111117893"/>
        <rFont val="ＭＳ Ｐゴシック"/>
        <family val="3"/>
        <charset val="128"/>
      </rPr>
      <t>，</t>
    </r>
    <r>
      <rPr>
        <b/>
        <sz val="14"/>
        <color theme="0" tint="-0.34998626667073579"/>
        <rFont val="ＭＳ Ｐゴシック"/>
        <family val="3"/>
        <charset val="128"/>
      </rPr>
      <t>値２・・・</t>
    </r>
    <r>
      <rPr>
        <b/>
        <sz val="14"/>
        <rFont val="ＭＳ Ｐゴシック"/>
        <family val="3"/>
        <charset val="128"/>
      </rPr>
      <t xml:space="preserve"> ）</t>
    </r>
    <phoneticPr fontId="6"/>
  </si>
  <si>
    <r>
      <t xml:space="preserve">  ＣＯＵＮＴA （ </t>
    </r>
    <r>
      <rPr>
        <b/>
        <sz val="14"/>
        <color rgb="FF0000FF"/>
        <rFont val="ＭＳ Ｐゴシック"/>
        <family val="3"/>
        <charset val="128"/>
      </rPr>
      <t>値１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theme="0" tint="-0.34998626667073579"/>
        <rFont val="ＭＳ Ｐゴシック"/>
        <family val="3"/>
        <charset val="128"/>
      </rPr>
      <t>値２・・・</t>
    </r>
    <r>
      <rPr>
        <b/>
        <sz val="14"/>
        <rFont val="ＭＳ Ｐゴシック"/>
        <family val="3"/>
        <charset val="128"/>
      </rPr>
      <t xml:space="preserve"> ）</t>
    </r>
    <phoneticPr fontId="6"/>
  </si>
  <si>
    <r>
      <t>⑤　女子の人数、男子の人数をもとめましょう。　</t>
    </r>
    <r>
      <rPr>
        <sz val="11"/>
        <color indexed="10"/>
        <rFont val="ＭＳ Ｐゴシック"/>
        <family val="3"/>
        <charset val="128"/>
      </rPr>
      <t>（COUNTIF関数)</t>
    </r>
    <rPh sb="2" eb="4">
      <t>ジョシ</t>
    </rPh>
    <rPh sb="5" eb="7">
      <t>ニンズ</t>
    </rPh>
    <rPh sb="8" eb="10">
      <t>ダンシ</t>
    </rPh>
    <rPh sb="11" eb="13">
      <t>ニンズ</t>
    </rPh>
    <rPh sb="31" eb="33">
      <t>カンスウ</t>
    </rPh>
    <phoneticPr fontId="6"/>
  </si>
  <si>
    <r>
      <t>④　「評価」欄に、５科合計点350点以上の場合は"A"、そうでない場合は"B"を表示させます。</t>
    </r>
    <r>
      <rPr>
        <sz val="11"/>
        <color rgb="FFFF0000"/>
        <rFont val="ＭＳ Ｐゴシック"/>
        <family val="3"/>
        <charset val="128"/>
      </rPr>
      <t>（IF関数）</t>
    </r>
    <rPh sb="3" eb="5">
      <t>ヒョウカ</t>
    </rPh>
    <rPh sb="6" eb="7">
      <t>ラン</t>
    </rPh>
    <rPh sb="10" eb="11">
      <t>カ</t>
    </rPh>
    <rPh sb="11" eb="13">
      <t>ゴウケイ</t>
    </rPh>
    <rPh sb="13" eb="14">
      <t>テン</t>
    </rPh>
    <rPh sb="17" eb="20">
      <t>テンイジョウ</t>
    </rPh>
    <rPh sb="21" eb="23">
      <t>バアイ</t>
    </rPh>
    <rPh sb="33" eb="35">
      <t>バアイ</t>
    </rPh>
    <rPh sb="40" eb="42">
      <t>ヒョウジ</t>
    </rPh>
    <rPh sb="50" eb="52">
      <t>カンスウ</t>
    </rPh>
    <phoneticPr fontId="6"/>
  </si>
  <si>
    <t>※操作シートで確認してみましょう。</t>
    <rPh sb="1" eb="3">
      <t>ソウサ</t>
    </rPh>
    <rPh sb="7" eb="9">
      <t>カクニン</t>
    </rPh>
    <phoneticPr fontId="6"/>
  </si>
  <si>
    <r>
      <t>④　各教科のクラスの平均点を表示させます。</t>
    </r>
    <r>
      <rPr>
        <sz val="11"/>
        <color indexed="10"/>
        <rFont val="ＭＳ Ｐゴシック"/>
        <family val="3"/>
        <charset val="128"/>
      </rPr>
      <t>（AVERAGE関数)</t>
    </r>
    <rPh sb="2" eb="3">
      <t>カク</t>
    </rPh>
    <rPh sb="3" eb="5">
      <t>キョウカ</t>
    </rPh>
    <rPh sb="10" eb="12">
      <t>ヘイキン</t>
    </rPh>
    <rPh sb="12" eb="13">
      <t>テン</t>
    </rPh>
    <rPh sb="14" eb="16">
      <t>ヒョウジ</t>
    </rPh>
    <rPh sb="29" eb="31">
      <t>カンスウ</t>
    </rPh>
    <phoneticPr fontId="6"/>
  </si>
  <si>
    <t>指定した値を表の左端列から探し一致した行の○列目の値を返す。</t>
    <rPh sb="4" eb="5">
      <t>アタイ</t>
    </rPh>
    <rPh sb="8" eb="9">
      <t>ヒダリ</t>
    </rPh>
    <rPh sb="9" eb="10">
      <t>ハジ</t>
    </rPh>
    <rPh sb="10" eb="11">
      <t>レツ</t>
    </rPh>
    <rPh sb="15" eb="17">
      <t>イッチ</t>
    </rPh>
    <rPh sb="22" eb="23">
      <t>レツ</t>
    </rPh>
    <rPh sb="23" eb="24">
      <t>メ</t>
    </rPh>
    <phoneticPr fontId="6"/>
  </si>
  <si>
    <t>↓作業セル</t>
    <rPh sb="1" eb="3">
      <t>サギョウ</t>
    </rPh>
    <phoneticPr fontId="6"/>
  </si>
  <si>
    <t>（例：田中 太郎 様)</t>
    <rPh sb="1" eb="2">
      <t>レイ</t>
    </rPh>
    <rPh sb="3" eb="5">
      <t>タナカ</t>
    </rPh>
    <rPh sb="6" eb="8">
      <t>タロウ</t>
    </rPh>
    <rPh sb="9" eb="10">
      <t>サマ</t>
    </rPh>
    <phoneticPr fontId="6"/>
  </si>
  <si>
    <t xml:space="preserve"> (例　田中太郎）</t>
    <rPh sb="2" eb="3">
      <t>レイ</t>
    </rPh>
    <rPh sb="4" eb="6">
      <t>タナカ</t>
    </rPh>
    <rPh sb="6" eb="8">
      <t>タロウ</t>
    </rPh>
    <phoneticPr fontId="6"/>
  </si>
  <si>
    <t>全国学力調査の結果（公立学校の都道府県別平均正答率）</t>
    <rPh sb="0" eb="2">
      <t>ゼンコク</t>
    </rPh>
    <rPh sb="2" eb="4">
      <t>ガクリョク</t>
    </rPh>
    <rPh sb="4" eb="6">
      <t>チョウサ</t>
    </rPh>
    <rPh sb="7" eb="9">
      <t>ケッカ</t>
    </rPh>
    <rPh sb="10" eb="12">
      <t>コウリツ</t>
    </rPh>
    <rPh sb="12" eb="14">
      <t>ガッコウ</t>
    </rPh>
    <rPh sb="15" eb="16">
      <t>ミヤコ</t>
    </rPh>
    <rPh sb="16" eb="19">
      <t>ドウフケン</t>
    </rPh>
    <rPh sb="19" eb="20">
      <t>ベツ</t>
    </rPh>
    <rPh sb="20" eb="22">
      <t>ヘイキン</t>
    </rPh>
    <rPh sb="22" eb="24">
      <t>セイトウ</t>
    </rPh>
    <rPh sb="24" eb="25">
      <t>リツ</t>
    </rPh>
    <phoneticPr fontId="66"/>
  </si>
  <si>
    <t>① タイトル行など、常に表示させたいセルの下のセル（操作シートのC6セル）を選択する</t>
    <rPh sb="6" eb="7">
      <t>ギョウ</t>
    </rPh>
    <rPh sb="10" eb="11">
      <t>ツネ</t>
    </rPh>
    <rPh sb="12" eb="14">
      <t>ヒョウジ</t>
    </rPh>
    <rPh sb="21" eb="22">
      <t>シタ</t>
    </rPh>
    <rPh sb="26" eb="28">
      <t>ソウサ</t>
    </rPh>
    <rPh sb="38" eb="40">
      <t>センタク</t>
    </rPh>
    <phoneticPr fontId="6"/>
  </si>
  <si>
    <t>Copyright(C) 2017/ 柏市ＩＴ教育支援アドバイザー</t>
    <rPh sb="23" eb="25">
      <t>キョウイク</t>
    </rPh>
    <rPh sb="25" eb="27">
      <t>シエン</t>
    </rPh>
    <phoneticPr fontId="6"/>
  </si>
  <si>
    <t>平成29年度</t>
    <rPh sb="0" eb="2">
      <t>ヘイセイ</t>
    </rPh>
    <rPh sb="4" eb="6">
      <t>ネンド</t>
    </rPh>
    <phoneticPr fontId="6"/>
  </si>
  <si>
    <t>評価がBの人数</t>
    <rPh sb="5" eb="7">
      <t>ニンズウ</t>
    </rPh>
    <phoneticPr fontId="6"/>
  </si>
  <si>
    <t>評価がCの人数</t>
    <rPh sb="5" eb="7">
      <t>ニンズウ</t>
    </rPh>
    <phoneticPr fontId="6"/>
  </si>
  <si>
    <t>基準点</t>
    <rPh sb="0" eb="3">
      <t>キジュンテン</t>
    </rPh>
    <phoneticPr fontId="6"/>
  </si>
  <si>
    <t>A</t>
    <phoneticPr fontId="6"/>
  </si>
  <si>
    <t>B</t>
    <phoneticPr fontId="6"/>
  </si>
  <si>
    <t>C</t>
    <phoneticPr fontId="6"/>
  </si>
  <si>
    <t>↑キーの値を入力</t>
    <rPh sb="4" eb="5">
      <t>アタイ</t>
    </rPh>
    <rPh sb="6" eb="8">
      <t>ニュウリョク</t>
    </rPh>
    <phoneticPr fontId="6"/>
  </si>
  <si>
    <t>リボンを表示するには</t>
    <rPh sb="4" eb="6">
      <t>ヒョウジ</t>
    </rPh>
    <phoneticPr fontId="6"/>
  </si>
  <si>
    <t>佐藤　幸喜</t>
    <rPh sb="0" eb="2">
      <t>サトウ</t>
    </rPh>
    <rPh sb="3" eb="5">
      <t>コウキ</t>
    </rPh>
    <phoneticPr fontId="6"/>
  </si>
  <si>
    <t>清水　類</t>
    <rPh sb="0" eb="2">
      <t>シミズ</t>
    </rPh>
    <rPh sb="3" eb="4">
      <t>ルイ</t>
    </rPh>
    <phoneticPr fontId="6"/>
  </si>
  <si>
    <t>鈴木　まり</t>
    <rPh sb="0" eb="2">
      <t>スズキ</t>
    </rPh>
    <phoneticPr fontId="6"/>
  </si>
  <si>
    <t>立木　直彦</t>
    <rPh sb="0" eb="2">
      <t>タチキ</t>
    </rPh>
    <rPh sb="3" eb="5">
      <t>ナオヒコ</t>
    </rPh>
    <phoneticPr fontId="6"/>
  </si>
  <si>
    <t>長野　健</t>
    <rPh sb="3" eb="4">
      <t>ケン</t>
    </rPh>
    <phoneticPr fontId="6"/>
  </si>
  <si>
    <t>１．80点以上の人数をCOUNTIF関数を使って数えましょう。</t>
    <phoneticPr fontId="6"/>
  </si>
  <si>
    <t>修正しましょう</t>
    <rPh sb="0" eb="2">
      <t>シュウセイ</t>
    </rPh>
    <phoneticPr fontId="6"/>
  </si>
  <si>
    <t>評価基準表</t>
    <rPh sb="0" eb="2">
      <t>ヒョウカ</t>
    </rPh>
    <rPh sb="2" eb="4">
      <t>キジュン</t>
    </rPh>
    <rPh sb="4" eb="5">
      <t>ヒョウ</t>
    </rPh>
    <phoneticPr fontId="6"/>
  </si>
  <si>
    <t>１．評価を評価基準表を絶対参照する計算式に</t>
    <rPh sb="2" eb="4">
      <t>ヒョウカ</t>
    </rPh>
    <rPh sb="5" eb="7">
      <t>ヒョウカ</t>
    </rPh>
    <rPh sb="7" eb="9">
      <t>キジュン</t>
    </rPh>
    <rPh sb="9" eb="10">
      <t>ヒョウ</t>
    </rPh>
    <rPh sb="11" eb="13">
      <t>ゼッタイ</t>
    </rPh>
    <rPh sb="13" eb="15">
      <t>サンショウ</t>
    </rPh>
    <rPh sb="17" eb="19">
      <t>ケイサン</t>
    </rPh>
    <rPh sb="19" eb="20">
      <t>シキ</t>
    </rPh>
    <phoneticPr fontId="6"/>
  </si>
  <si>
    <t>　　全員の順位を求めましょう。</t>
    <rPh sb="2" eb="4">
      <t>ゼンイン</t>
    </rPh>
    <rPh sb="5" eb="7">
      <t>ジュンイ</t>
    </rPh>
    <rPh sb="8" eb="9">
      <t>モト</t>
    </rPh>
    <phoneticPr fontId="6"/>
  </si>
  <si>
    <r>
      <t>印刷設定いろいろ３</t>
    </r>
    <r>
      <rPr>
        <b/>
        <sz val="14"/>
        <color indexed="19"/>
        <rFont val="HG丸ｺﾞｼｯｸM-PRO"/>
        <family val="3"/>
        <charset val="128"/>
      </rPr>
      <t>（余白調整）</t>
    </r>
    <rPh sb="0" eb="2">
      <t>インサツ</t>
    </rPh>
    <rPh sb="2" eb="4">
      <t>セッテイ</t>
    </rPh>
    <rPh sb="10" eb="12">
      <t>ヨハク</t>
    </rPh>
    <rPh sb="12" eb="14">
      <t>チョウセイ</t>
    </rPh>
    <phoneticPr fontId="6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</si>
  <si>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</si>
  <si>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</si>
  <si>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</si>
  <si>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</si>
  <si>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</si>
  <si>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</si>
  <si>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</si>
  <si>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</si>
  <si>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</si>
  <si>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</si>
  <si>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</si>
  <si>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</si>
  <si>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</si>
  <si>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</si>
  <si>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</si>
  <si>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</si>
  <si>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</si>
  <si>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</si>
  <si>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</si>
  <si>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</si>
  <si>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</si>
  <si>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</si>
  <si>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</si>
  <si>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</si>
  <si>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</si>
  <si>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</si>
  <si>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</si>
  <si>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</si>
  <si>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</si>
  <si>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</si>
  <si>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</si>
  <si>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</si>
  <si>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</si>
  <si>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</si>
  <si>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</si>
  <si>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</si>
  <si>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</si>
  <si>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</si>
  <si>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</si>
  <si>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</si>
  <si>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</si>
  <si>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</si>
  <si>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</si>
  <si>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</si>
  <si>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</si>
  <si>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</si>
  <si>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</si>
  <si>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リボンを最小化（タブのみ表示）するには、　　をクリックします。</t>
    <rPh sb="4" eb="7">
      <t>サイショウカ</t>
    </rPh>
    <rPh sb="12" eb="14">
      <t>ヒョウジ</t>
    </rPh>
    <phoneticPr fontId="6"/>
  </si>
  <si>
    <t>リボンを固定（常に表示）するには、　　をクリックします。</t>
    <rPh sb="4" eb="6">
      <t>コテイ</t>
    </rPh>
    <rPh sb="7" eb="8">
      <t>ツネ</t>
    </rPh>
    <rPh sb="9" eb="11">
      <t>ヒョウジ</t>
    </rPh>
    <phoneticPr fontId="6"/>
  </si>
  <si>
    <t>☆タブのみ表示（リボン最小化中）</t>
    <rPh sb="5" eb="7">
      <t>ヒョウジ</t>
    </rPh>
    <rPh sb="11" eb="14">
      <t>サイショウカ</t>
    </rPh>
    <rPh sb="14" eb="15">
      <t>チュウ</t>
    </rPh>
    <phoneticPr fontId="6"/>
  </si>
  <si>
    <t>または　つまみをドラッグすると</t>
    <phoneticPr fontId="6"/>
  </si>
  <si>
    <t>拡大・縮小して表示できます。</t>
    <rPh sb="0" eb="2">
      <t>カクダイ</t>
    </rPh>
    <rPh sb="3" eb="5">
      <t>シュクショウ</t>
    </rPh>
    <rPh sb="7" eb="9">
      <t>ヒョウジ</t>
    </rPh>
    <phoneticPr fontId="6"/>
  </si>
  <si>
    <t>ズームスライダーの　　　や　　　をクリック</t>
    <phoneticPr fontId="6"/>
  </si>
  <si>
    <t>Excelファイルにパスワードをつける</t>
    <phoneticPr fontId="6"/>
  </si>
  <si>
    <t>パスワード付きのファイルにすると、ファイルを開くときにパスワードの確認（入力）を要求されます</t>
    <rPh sb="5" eb="6">
      <t>ツ</t>
    </rPh>
    <rPh sb="22" eb="23">
      <t>ヒラ</t>
    </rPh>
    <rPh sb="33" eb="35">
      <t>カクニン</t>
    </rPh>
    <rPh sb="36" eb="38">
      <t>ニュウリョク</t>
    </rPh>
    <rPh sb="40" eb="42">
      <t>ヨウキュウ</t>
    </rPh>
    <phoneticPr fontId="6"/>
  </si>
  <si>
    <t>Excelファイルの種類について</t>
    <phoneticPr fontId="6"/>
  </si>
  <si>
    <r>
      <t xml:space="preserve">①　「平均」欄に各教科の平均を求めます。 </t>
    </r>
    <r>
      <rPr>
        <sz val="11"/>
        <color indexed="10"/>
        <rFont val="ＭＳ Ｐゴシック"/>
        <family val="3"/>
        <charset val="128"/>
      </rPr>
      <t>（AVERAGE関数)</t>
    </r>
    <rPh sb="3" eb="5">
      <t>ヘイキン</t>
    </rPh>
    <rPh sb="6" eb="7">
      <t>ラン</t>
    </rPh>
    <rPh sb="8" eb="9">
      <t>カク</t>
    </rPh>
    <rPh sb="9" eb="11">
      <t>キョウカ</t>
    </rPh>
    <rPh sb="12" eb="14">
      <t>ヘイキン</t>
    </rPh>
    <rPh sb="15" eb="16">
      <t>モト</t>
    </rPh>
    <rPh sb="29" eb="31">
      <t>カンスウ</t>
    </rPh>
    <phoneticPr fontId="6"/>
  </si>
  <si>
    <r>
      <t>②　各教科の正答率が７５％より上のセルを「濃い赤の文字、明るい赤の背景」にします。 （</t>
    </r>
    <r>
      <rPr>
        <sz val="11"/>
        <color rgb="FFFF0000"/>
        <rFont val="ＭＳ Ｐゴシック"/>
        <family val="3"/>
        <charset val="128"/>
      </rPr>
      <t>条件付き書式</t>
    </r>
    <r>
      <rPr>
        <sz val="11"/>
        <rFont val="ＭＳ Ｐゴシック"/>
        <family val="3"/>
        <charset val="128"/>
      </rPr>
      <t>）</t>
    </r>
    <rPh sb="2" eb="5">
      <t>カクキョウカ</t>
    </rPh>
    <rPh sb="6" eb="8">
      <t>セイトウ</t>
    </rPh>
    <rPh sb="8" eb="9">
      <t>リツ</t>
    </rPh>
    <phoneticPr fontId="6"/>
  </si>
  <si>
    <t>データ</t>
    <phoneticPr fontId="6"/>
  </si>
  <si>
    <t>70点以上の人は評価欄に 「A」　を、それ以外は評価欄に「B」を表示させましょう。</t>
    <rPh sb="8" eb="10">
      <t>ヒョウカ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</si>
</sst>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&quot;¥&quot;#,##0;[Red]&quot;¥&quot;\-#,##0"/>
    <numFmt numFmtId="176" formatCode="0.00_ "/>
    <numFmt numFmtId="177" formatCode="0.0_ "/>
    <numFmt numFmtId="178" formatCode="[$-411]ggge&quot;年&quot;m&quot;月&quot;d&quot;日&quot;\(ddd\)"/>
    <numFmt numFmtId="179" formatCode="#,###"/>
    <numFmt numFmtId="180" formatCode="#,##0&quot;円&quot;"/>
    <numFmt numFmtId="181" formatCode="[$-411]ge\.m\.d;@"/>
    <numFmt numFmtId="182" formatCode="0.E+00"/>
    <numFmt numFmtId="183" formatCode="[$-411]ggge&quot;年&quot;m&quot;月&quot;d&quot;日&quot;;@"/>
    <numFmt numFmtId="184" formatCode="m&quot;月&quot;d&quot;日&quot;\ \(aaa\)"/>
    <numFmt numFmtId="185" formatCode="m/d;@"/>
    <numFmt numFmtId="186" formatCode="yyyy/m/d;@"/>
  </numFmts>
  <fonts count="96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color indexed="19"/>
      <name val="HGP創英角ﾎﾟｯﾌﾟ体"/>
      <family val="3"/>
      <charset val="128"/>
    </font>
    <font>
      <b/>
      <sz val="11"/>
      <name val="ＭＳ 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HG丸ｺﾞｼｯｸM-PRO"/>
      <family val="3"/>
      <charset val="128"/>
    </font>
    <font>
      <b/>
      <sz val="14"/>
      <color indexed="10"/>
      <name val="ＭＳ ゴシック"/>
      <family val="3"/>
      <charset val="128"/>
    </font>
    <font>
      <sz val="18"/>
      <color indexed="10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b/>
      <sz val="14"/>
      <color indexed="12"/>
      <name val="ＭＳ Ｐゴシック"/>
      <family val="3"/>
      <charset val="128"/>
    </font>
    <font>
      <sz val="18"/>
      <color indexed="19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1"/>
      <color indexed="18"/>
      <name val="ＭＳ Ｐゴシック"/>
      <family val="3"/>
      <charset val="128"/>
    </font>
    <font>
      <sz val="10"/>
      <color indexed="57"/>
      <name val="ＭＳ Ｐゴシック"/>
      <family val="3"/>
      <charset val="128"/>
    </font>
    <font>
      <sz val="11"/>
      <color indexed="23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14"/>
      <name val="HGP創英角ﾎﾟｯﾌﾟ体"/>
      <family val="3"/>
      <charset val="128"/>
    </font>
    <font>
      <sz val="12"/>
      <name val="HGP創英角ﾎﾟｯﾌﾟ体"/>
      <family val="3"/>
      <charset val="128"/>
    </font>
    <font>
      <sz val="18"/>
      <color indexed="19"/>
      <name val="HG創英角ﾎﾟｯﾌﾟ体"/>
      <family val="3"/>
      <charset val="128"/>
    </font>
    <font>
      <sz val="14"/>
      <color indexed="63"/>
      <name val="Arial"/>
      <family val="2"/>
    </font>
    <font>
      <b/>
      <sz val="14"/>
      <color indexed="56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4"/>
      <color indexed="17"/>
      <name val="ＭＳ Ｐゴシック"/>
      <family val="3"/>
      <charset val="128"/>
    </font>
    <font>
      <b/>
      <sz val="14"/>
      <color indexed="36"/>
      <name val="ＭＳ Ｐゴシック"/>
      <family val="3"/>
      <charset val="128"/>
    </font>
    <font>
      <sz val="11"/>
      <color indexed="3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indexed="56"/>
      <name val="HG丸ｺﾞｼｯｸM-PRO"/>
      <family val="3"/>
      <charset val="128"/>
    </font>
    <font>
      <sz val="11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8"/>
      <color indexed="48"/>
      <name val="HGP創英角ﾎﾟｯﾌﾟ体"/>
      <family val="3"/>
      <charset val="128"/>
    </font>
    <font>
      <sz val="18"/>
      <color indexed="52"/>
      <name val="HGP創英角ﾎﾟｯﾌﾟ体"/>
      <family val="3"/>
      <charset val="128"/>
    </font>
    <font>
      <sz val="12"/>
      <color indexed="19"/>
      <name val="HGP創英角ﾎﾟｯﾌﾟ体"/>
      <family val="3"/>
      <charset val="128"/>
    </font>
    <font>
      <sz val="11"/>
      <color indexed="10"/>
      <name val="HG丸ｺﾞｼｯｸM-PRO"/>
      <family val="3"/>
      <charset val="128"/>
    </font>
    <font>
      <sz val="9"/>
      <color indexed="55"/>
      <name val="HG丸ｺﾞｼｯｸM-PRO"/>
      <family val="3"/>
      <charset val="128"/>
    </font>
    <font>
      <b/>
      <sz val="14"/>
      <color indexed="56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8"/>
      <color indexed="19"/>
      <name val="HG丸ｺﾞｼｯｸM-PRO"/>
      <family val="3"/>
      <charset val="128"/>
    </font>
    <font>
      <b/>
      <sz val="18"/>
      <color indexed="19"/>
      <name val="HG丸ｺﾞｼｯｸM-PRO"/>
      <family val="3"/>
      <charset val="128"/>
    </font>
    <font>
      <sz val="11"/>
      <color rgb="FF0000FF"/>
      <name val="ＭＳ Ｐゴシック"/>
      <family val="3"/>
      <charset val="128"/>
    </font>
    <font>
      <b/>
      <sz val="14"/>
      <color indexed="19"/>
      <name val="HG丸ｺﾞｼｯｸM-PRO"/>
      <family val="3"/>
      <charset val="128"/>
    </font>
    <font>
      <b/>
      <sz val="11"/>
      <color rgb="FF0000FF"/>
      <name val="ＭＳ Ｐゴシック"/>
      <family val="3"/>
      <charset val="128"/>
    </font>
    <font>
      <sz val="11"/>
      <color rgb="FF0000FF"/>
      <name val="Calibri"/>
      <family val="2"/>
    </font>
    <font>
      <sz val="9"/>
      <name val="ＭＳ Ｐゴシック"/>
      <family val="3"/>
      <charset val="128"/>
    </font>
    <font>
      <sz val="10"/>
      <color theme="0" tint="-0.249977111117893"/>
      <name val="ＭＳ Ｐゴシック"/>
      <family val="3"/>
      <charset val="128"/>
    </font>
    <font>
      <sz val="14"/>
      <name val="HG丸ｺﾞｼｯｸM-PRO"/>
      <family val="3"/>
      <charset val="128"/>
    </font>
    <font>
      <sz val="11"/>
      <color rgb="FFFF000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0"/>
      <color rgb="FFFF0000"/>
      <name val="HG丸ｺﾞｼｯｸM-PRO"/>
      <family val="3"/>
      <charset val="128"/>
    </font>
    <font>
      <b/>
      <sz val="12"/>
      <color indexed="56"/>
      <name val="HG丸ｺﾞｼｯｸM-PRO"/>
      <family val="3"/>
      <charset val="128"/>
    </font>
    <font>
      <b/>
      <sz val="16"/>
      <color indexed="60"/>
      <name val="MS UI Gothic"/>
      <family val="3"/>
      <charset val="128"/>
    </font>
    <font>
      <b/>
      <sz val="12"/>
      <color indexed="19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theme="3" tint="0.39997558519241921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4"/>
      <color indexed="57"/>
      <name val="ＭＳ Ｐゴシック"/>
      <family val="3"/>
      <charset val="128"/>
    </font>
    <font>
      <b/>
      <u/>
      <sz val="14"/>
      <color indexed="12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b/>
      <sz val="12"/>
      <color rgb="FF0066FF"/>
      <name val="ＭＳ Ｐゴシック"/>
      <family val="3"/>
      <charset val="128"/>
    </font>
    <font>
      <b/>
      <sz val="12"/>
      <color indexed="57"/>
      <name val="ＭＳ Ｐゴシック"/>
      <family val="3"/>
      <charset val="128"/>
    </font>
    <font>
      <b/>
      <sz val="12"/>
      <color indexed="14"/>
      <name val="ＭＳ Ｐゴシック"/>
      <family val="3"/>
      <charset val="128"/>
    </font>
    <font>
      <b/>
      <sz val="12"/>
      <color indexed="61"/>
      <name val="ＭＳ Ｐゴシック"/>
      <family val="3"/>
      <charset val="128"/>
    </font>
    <font>
      <b/>
      <sz val="12"/>
      <color indexed="51"/>
      <name val="ＭＳ Ｐゴシック"/>
      <family val="3"/>
      <charset val="128"/>
    </font>
    <font>
      <b/>
      <sz val="12"/>
      <color indexed="62"/>
      <name val="ＭＳ Ｐゴシック"/>
      <family val="3"/>
      <charset val="128"/>
    </font>
    <font>
      <sz val="11"/>
      <color rgb="FF1E1E1E"/>
      <name val="メイリオ"/>
      <family val="3"/>
      <charset val="128"/>
    </font>
    <font>
      <b/>
      <sz val="14"/>
      <color theme="3" tint="-0.249977111117893"/>
      <name val="ＭＳ Ｐゴシック"/>
      <family val="3"/>
      <charset val="128"/>
    </font>
    <font>
      <b/>
      <sz val="14"/>
      <color rgb="FF0000FF"/>
      <name val="ＭＳ Ｐゴシック"/>
      <family val="3"/>
      <charset val="128"/>
    </font>
    <font>
      <b/>
      <sz val="14"/>
      <color theme="0" tint="-0.34998626667073579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10"/>
      <color theme="0" tint="-0.499984740745262"/>
      <name val="ＭＳ Ｐゴシック"/>
      <family val="3"/>
      <charset val="128"/>
    </font>
    <font>
      <sz val="11"/>
      <color rgb="FF000000"/>
      <name val="Calibri"/>
      <family val="2"/>
    </font>
    <font>
      <sz val="11"/>
      <color rgb="FF000000"/>
      <name val="ＭＳ Ｐゴシック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lightGray">
        <fgColor indexed="47"/>
        <bgColor indexed="9"/>
      </patternFill>
    </fill>
    <fill>
      <patternFill patternType="solid">
        <fgColor indexed="9"/>
        <b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43"/>
      </patternFill>
    </fill>
    <fill>
      <patternFill patternType="solid">
        <fgColor indexed="45"/>
        <bgColor indexed="64"/>
      </patternFill>
    </fill>
    <fill>
      <patternFill patternType="mediumGray">
        <fgColor indexed="47"/>
        <bgColor indexed="26"/>
      </patternFill>
    </fill>
    <fill>
      <patternFill patternType="solid">
        <fgColor indexed="26"/>
        <bgColor indexed="64"/>
      </patternFill>
    </fill>
    <fill>
      <patternFill patternType="mediumGray">
        <fgColor indexed="4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lightTrellis">
        <fgColor theme="9" tint="0.39994506668294322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99FF"/>
        <bgColor indexed="64"/>
      </patternFill>
    </fill>
  </fills>
  <borders count="2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 style="thin">
        <color theme="9" tint="0.3999145481734672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5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6" fontId="5" fillId="0" borderId="0" applyFont="0" applyFill="0" applyBorder="0" applyAlignment="0" applyProtection="0">
      <alignment vertical="center"/>
    </xf>
    <xf numFmtId="6" fontId="5" fillId="0" borderId="0" applyFont="0" applyFill="0" applyBorder="0" applyAlignment="0" applyProtection="0">
      <alignment vertical="center"/>
    </xf>
    <xf numFmtId="181" fontId="5" fillId="0" borderId="0">
      <alignment vertical="center"/>
    </xf>
    <xf numFmtId="181" fontId="5" fillId="0" borderId="0">
      <alignment vertical="center"/>
    </xf>
    <xf numFmtId="0" fontId="3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6" fontId="5" fillId="0" borderId="0" applyFont="0" applyFill="0" applyBorder="0" applyAlignment="0" applyProtection="0">
      <alignment vertical="center"/>
    </xf>
    <xf numFmtId="6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316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9" fillId="0" borderId="0" xfId="0" applyFont="1">
      <alignment vertical="center"/>
    </xf>
    <xf numFmtId="0" fontId="12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 indent="2"/>
    </xf>
    <xf numFmtId="0" fontId="5" fillId="0" borderId="2" xfId="1" applyNumberFormat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3" fontId="0" fillId="0" borderId="0" xfId="0" applyNumberFormat="1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179" fontId="0" fillId="0" borderId="0" xfId="0" applyNumberFormat="1" applyBorder="1">
      <alignment vertical="center"/>
    </xf>
    <xf numFmtId="0" fontId="0" fillId="0" borderId="0" xfId="0" applyBorder="1" applyAlignment="1">
      <alignment vertical="center"/>
    </xf>
    <xf numFmtId="180" fontId="0" fillId="0" borderId="0" xfId="0" applyNumberFormat="1" applyBorder="1">
      <alignment vertical="center"/>
    </xf>
    <xf numFmtId="178" fontId="0" fillId="0" borderId="0" xfId="0" applyNumberFormat="1" applyBorder="1">
      <alignment vertical="center"/>
    </xf>
    <xf numFmtId="0" fontId="5" fillId="0" borderId="0" xfId="0" applyFont="1">
      <alignment vertical="center"/>
    </xf>
    <xf numFmtId="0" fontId="0" fillId="2" borderId="0" xfId="0" applyFill="1">
      <alignment vertical="center"/>
    </xf>
    <xf numFmtId="0" fontId="16" fillId="2" borderId="0" xfId="0" applyFont="1" applyFill="1">
      <alignment vertical="center"/>
    </xf>
    <xf numFmtId="0" fontId="16" fillId="2" borderId="0" xfId="0" applyFont="1" applyFill="1" applyAlignment="1">
      <alignment horizontal="right" vertical="center"/>
    </xf>
    <xf numFmtId="0" fontId="0" fillId="0" borderId="2" xfId="0" applyBorder="1" applyProtection="1">
      <alignment vertical="center"/>
      <protection locked="0"/>
    </xf>
    <xf numFmtId="0" fontId="17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2" borderId="2" xfId="0" applyFill="1" applyBorder="1">
      <alignment vertical="center"/>
    </xf>
    <xf numFmtId="0" fontId="0" fillId="4" borderId="2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>
      <alignment vertical="center"/>
    </xf>
    <xf numFmtId="0" fontId="22" fillId="0" borderId="0" xfId="0" applyFont="1">
      <alignment vertical="center"/>
    </xf>
    <xf numFmtId="0" fontId="22" fillId="0" borderId="0" xfId="0" applyFont="1" applyBorder="1">
      <alignment vertical="center"/>
    </xf>
    <xf numFmtId="0" fontId="24" fillId="0" borderId="0" xfId="0" applyFont="1" applyAlignment="1">
      <alignment horizontal="right" vertical="center"/>
    </xf>
    <xf numFmtId="0" fontId="21" fillId="2" borderId="0" xfId="0" applyFont="1" applyFill="1" applyBorder="1">
      <alignment vertical="center"/>
    </xf>
    <xf numFmtId="0" fontId="13" fillId="0" borderId="0" xfId="0" applyFont="1">
      <alignment vertical="center"/>
    </xf>
    <xf numFmtId="6" fontId="0" fillId="0" borderId="2" xfId="3" applyFont="1" applyBorder="1">
      <alignment vertical="center"/>
    </xf>
    <xf numFmtId="0" fontId="5" fillId="0" borderId="0" xfId="0" applyFont="1" applyBorder="1">
      <alignment vertical="center"/>
    </xf>
    <xf numFmtId="0" fontId="0" fillId="4" borderId="3" xfId="0" applyFill="1" applyBorder="1" applyAlignment="1">
      <alignment horizontal="center" vertical="center"/>
    </xf>
    <xf numFmtId="0" fontId="26" fillId="0" borderId="0" xfId="0" applyFont="1" applyBorder="1">
      <alignment vertical="center"/>
    </xf>
    <xf numFmtId="0" fontId="0" fillId="5" borderId="2" xfId="0" applyFill="1" applyBorder="1" applyAlignment="1">
      <alignment horizontal="center" vertical="center"/>
    </xf>
    <xf numFmtId="6" fontId="0" fillId="0" borderId="3" xfId="3" applyFont="1" applyBorder="1">
      <alignment vertical="center"/>
    </xf>
    <xf numFmtId="6" fontId="0" fillId="5" borderId="2" xfId="3" applyFont="1" applyFill="1" applyBorder="1" applyProtection="1">
      <alignment vertical="center"/>
    </xf>
    <xf numFmtId="56" fontId="0" fillId="4" borderId="2" xfId="0" applyNumberForma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30" fillId="0" borderId="0" xfId="0" applyFont="1">
      <alignment vertical="center"/>
    </xf>
    <xf numFmtId="0" fontId="0" fillId="2" borderId="0" xfId="0" applyFill="1" applyBorder="1">
      <alignment vertical="center"/>
    </xf>
    <xf numFmtId="0" fontId="28" fillId="2" borderId="0" xfId="0" applyFont="1" applyFill="1" applyAlignment="1">
      <alignment horizontal="center" vertical="center"/>
    </xf>
    <xf numFmtId="0" fontId="31" fillId="2" borderId="0" xfId="0" applyFont="1" applyFill="1">
      <alignment vertical="center"/>
    </xf>
    <xf numFmtId="0" fontId="0" fillId="0" borderId="1" xfId="0" applyFill="1" applyBorder="1" applyProtection="1">
      <alignment vertical="center"/>
      <protection locked="0"/>
    </xf>
    <xf numFmtId="0" fontId="23" fillId="6" borderId="1" xfId="0" quotePrefix="1" applyFont="1" applyFill="1" applyBorder="1">
      <alignment vertical="center"/>
    </xf>
    <xf numFmtId="176" fontId="23" fillId="6" borderId="1" xfId="0" quotePrefix="1" applyNumberFormat="1" applyFont="1" applyFill="1" applyBorder="1">
      <alignment vertical="center"/>
    </xf>
    <xf numFmtId="0" fontId="0" fillId="2" borderId="0" xfId="0" applyFill="1" applyBorder="1" applyProtection="1">
      <alignment vertical="center"/>
      <protection locked="0"/>
    </xf>
    <xf numFmtId="0" fontId="0" fillId="7" borderId="0" xfId="0" applyFill="1" applyBorder="1" applyProtection="1">
      <alignment vertical="center"/>
      <protection locked="0"/>
    </xf>
    <xf numFmtId="0" fontId="7" fillId="2" borderId="0" xfId="0" applyFont="1" applyFill="1">
      <alignment vertical="center"/>
    </xf>
    <xf numFmtId="0" fontId="27" fillId="2" borderId="0" xfId="0" applyFont="1" applyFill="1" applyAlignment="1">
      <alignment horizontal="center" vertical="center"/>
    </xf>
    <xf numFmtId="0" fontId="32" fillId="6" borderId="1" xfId="0" quotePrefix="1" applyFont="1" applyFill="1" applyBorder="1">
      <alignment vertical="center"/>
    </xf>
    <xf numFmtId="0" fontId="0" fillId="2" borderId="4" xfId="0" applyFill="1" applyBorder="1" applyProtection="1">
      <alignment vertical="center"/>
      <protection locked="0"/>
    </xf>
    <xf numFmtId="0" fontId="31" fillId="2" borderId="5" xfId="0" applyFont="1" applyFill="1" applyBorder="1">
      <alignment vertical="center"/>
    </xf>
    <xf numFmtId="0" fontId="0" fillId="2" borderId="5" xfId="0" applyFill="1" applyBorder="1">
      <alignment vertical="center"/>
    </xf>
    <xf numFmtId="176" fontId="32" fillId="6" borderId="1" xfId="0" quotePrefix="1" applyNumberFormat="1" applyFont="1" applyFill="1" applyBorder="1">
      <alignment vertical="center"/>
    </xf>
    <xf numFmtId="0" fontId="0" fillId="0" borderId="0" xfId="0" applyAlignment="1">
      <alignment horizontal="left" vertical="center" wrapText="1"/>
    </xf>
    <xf numFmtId="0" fontId="0" fillId="8" borderId="2" xfId="0" applyFill="1" applyBorder="1" applyAlignment="1">
      <alignment horizontal="center" vertical="center"/>
    </xf>
    <xf numFmtId="0" fontId="33" fillId="0" borderId="0" xfId="0" applyFont="1">
      <alignment vertical="center"/>
    </xf>
    <xf numFmtId="0" fontId="15" fillId="0" borderId="0" xfId="0" applyFont="1">
      <alignment vertical="center"/>
    </xf>
    <xf numFmtId="0" fontId="3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35" fillId="0" borderId="0" xfId="0" applyFont="1" applyFill="1" applyBorder="1">
      <alignment vertical="center"/>
    </xf>
    <xf numFmtId="0" fontId="5" fillId="0" borderId="0" xfId="0" applyFont="1" applyFill="1" applyBorder="1">
      <alignment vertical="center"/>
    </xf>
    <xf numFmtId="14" fontId="5" fillId="5" borderId="2" xfId="0" applyNumberFormat="1" applyFont="1" applyFill="1" applyBorder="1" applyAlignment="1">
      <alignment horizontal="center" vertical="center"/>
    </xf>
    <xf numFmtId="0" fontId="23" fillId="2" borderId="0" xfId="0" applyFont="1" applyFill="1">
      <alignment vertical="center"/>
    </xf>
    <xf numFmtId="0" fontId="23" fillId="2" borderId="0" xfId="0" applyFont="1" applyFill="1" applyAlignment="1">
      <alignment horizontal="left" vertical="center"/>
    </xf>
    <xf numFmtId="0" fontId="36" fillId="2" borderId="0" xfId="0" applyFont="1" applyFill="1" applyBorder="1">
      <alignment vertical="center"/>
    </xf>
    <xf numFmtId="6" fontId="0" fillId="2" borderId="2" xfId="3" applyFont="1" applyFill="1" applyBorder="1" applyProtection="1">
      <alignment vertical="center"/>
    </xf>
    <xf numFmtId="0" fontId="0" fillId="9" borderId="1" xfId="0" applyFill="1" applyBorder="1" applyProtection="1">
      <alignment vertical="center"/>
      <protection locked="0"/>
    </xf>
    <xf numFmtId="176" fontId="0" fillId="9" borderId="1" xfId="0" applyNumberFormat="1" applyFill="1" applyBorder="1" applyProtection="1">
      <alignment vertical="center"/>
      <protection locked="0"/>
    </xf>
    <xf numFmtId="0" fontId="5" fillId="3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0" fillId="3" borderId="6" xfId="0" applyFill="1" applyBorder="1">
      <alignment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>
      <alignment vertical="center"/>
    </xf>
    <xf numFmtId="0" fontId="37" fillId="0" borderId="0" xfId="0" applyFont="1">
      <alignment vertical="center"/>
    </xf>
    <xf numFmtId="0" fontId="25" fillId="10" borderId="7" xfId="0" applyFont="1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0" fillId="12" borderId="2" xfId="0" applyFill="1" applyBorder="1">
      <alignment vertical="center"/>
    </xf>
    <xf numFmtId="0" fontId="0" fillId="0" borderId="2" xfId="0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 indent="1"/>
    </xf>
    <xf numFmtId="0" fontId="10" fillId="0" borderId="0" xfId="0" applyFont="1" applyAlignment="1">
      <alignment horizontal="left" vertical="center" indent="1"/>
    </xf>
    <xf numFmtId="0" fontId="0" fillId="0" borderId="0" xfId="0" applyFont="1" applyAlignment="1">
      <alignment horizontal="center"/>
    </xf>
    <xf numFmtId="0" fontId="0" fillId="0" borderId="0" xfId="0" applyBorder="1" applyAlignment="1">
      <alignment vertical="center" shrinkToFit="1"/>
    </xf>
    <xf numFmtId="0" fontId="0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 indent="1"/>
    </xf>
    <xf numFmtId="0" fontId="25" fillId="10" borderId="2" xfId="0" applyFont="1" applyFill="1" applyBorder="1" applyAlignment="1">
      <alignment horizontal="center" vertical="center"/>
    </xf>
    <xf numFmtId="0" fontId="5" fillId="13" borderId="2" xfId="0" applyNumberFormat="1" applyFont="1" applyFill="1" applyBorder="1" applyAlignment="1">
      <alignment horizontal="right" vertical="center"/>
    </xf>
    <xf numFmtId="0" fontId="0" fillId="13" borderId="2" xfId="0" applyFill="1" applyBorder="1" applyAlignment="1">
      <alignment horizontal="right" vertical="center"/>
    </xf>
    <xf numFmtId="0" fontId="0" fillId="13" borderId="2" xfId="0" applyNumberFormat="1" applyFill="1" applyBorder="1" applyAlignment="1">
      <alignment horizontal="right" vertical="center" wrapText="1"/>
    </xf>
    <xf numFmtId="0" fontId="0" fillId="0" borderId="2" xfId="0" applyBorder="1" applyAlignment="1">
      <alignment vertical="center"/>
    </xf>
    <xf numFmtId="0" fontId="24" fillId="0" borderId="0" xfId="0" applyFont="1" applyAlignment="1">
      <alignment vertical="center"/>
    </xf>
    <xf numFmtId="0" fontId="36" fillId="2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indent="1"/>
    </xf>
    <xf numFmtId="0" fontId="5" fillId="0" borderId="0" xfId="0" applyFont="1" applyFill="1" applyAlignment="1">
      <alignment horizontal="left" vertical="center" indent="1"/>
    </xf>
    <xf numFmtId="0" fontId="0" fillId="0" borderId="0" xfId="0" applyFont="1" applyBorder="1">
      <alignment vertical="center"/>
    </xf>
    <xf numFmtId="0" fontId="45" fillId="2" borderId="0" xfId="0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center"/>
    </xf>
    <xf numFmtId="0" fontId="43" fillId="0" borderId="0" xfId="0" applyFont="1" applyAlignment="1">
      <alignment vertical="center"/>
    </xf>
    <xf numFmtId="0" fontId="13" fillId="0" borderId="0" xfId="0" applyFont="1" applyAlignment="1">
      <alignment horizontal="left" vertical="center" indent="2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36" fillId="2" borderId="0" xfId="0" applyFont="1" applyFill="1" applyBorder="1" applyAlignment="1">
      <alignment vertical="center"/>
    </xf>
    <xf numFmtId="0" fontId="48" fillId="0" borderId="0" xfId="0" applyFont="1">
      <alignment vertical="center"/>
    </xf>
    <xf numFmtId="0" fontId="49" fillId="2" borderId="0" xfId="0" applyFont="1" applyFill="1" applyBorder="1">
      <alignment vertical="center"/>
    </xf>
    <xf numFmtId="0" fontId="50" fillId="2" borderId="0" xfId="0" applyFont="1" applyFill="1" applyBorder="1">
      <alignment vertical="center"/>
    </xf>
    <xf numFmtId="0" fontId="32" fillId="2" borderId="0" xfId="0" applyFont="1" applyFill="1">
      <alignment vertical="center"/>
    </xf>
    <xf numFmtId="0" fontId="51" fillId="2" borderId="0" xfId="0" applyFont="1" applyFill="1">
      <alignment vertical="center"/>
    </xf>
    <xf numFmtId="0" fontId="32" fillId="2" borderId="0" xfId="0" applyFont="1" applyFill="1" applyBorder="1">
      <alignment vertical="center"/>
    </xf>
    <xf numFmtId="0" fontId="5" fillId="0" borderId="8" xfId="0" applyFont="1" applyFill="1" applyBorder="1" applyAlignment="1">
      <alignment horizontal="center" vertical="center"/>
    </xf>
    <xf numFmtId="0" fontId="52" fillId="2" borderId="0" xfId="0" applyFont="1" applyFill="1">
      <alignment vertical="center"/>
    </xf>
    <xf numFmtId="0" fontId="53" fillId="2" borderId="0" xfId="0" applyFont="1" applyFill="1">
      <alignment vertical="center"/>
    </xf>
    <xf numFmtId="0" fontId="54" fillId="2" borderId="0" xfId="0" applyFont="1" applyFill="1" applyAlignment="1">
      <alignment horizontal="left" vertical="center"/>
    </xf>
    <xf numFmtId="0" fontId="55" fillId="2" borderId="0" xfId="0" applyFont="1" applyFill="1">
      <alignment vertical="center"/>
    </xf>
    <xf numFmtId="0" fontId="53" fillId="2" borderId="0" xfId="0" applyFont="1" applyFill="1" applyAlignment="1">
      <alignment horizontal="left" vertical="center" indent="1"/>
    </xf>
    <xf numFmtId="0" fontId="29" fillId="0" borderId="0" xfId="0" applyFont="1" applyAlignment="1">
      <alignment horizontal="left" vertical="center"/>
    </xf>
    <xf numFmtId="0" fontId="0" fillId="0" borderId="8" xfId="0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Border="1">
      <alignment vertical="center"/>
    </xf>
    <xf numFmtId="0" fontId="45" fillId="2" borderId="0" xfId="0" applyFont="1" applyFill="1" applyBorder="1" applyAlignment="1">
      <alignment horizontal="left" vertical="center" indent="1"/>
    </xf>
    <xf numFmtId="0" fontId="0" fillId="2" borderId="0" xfId="0" applyFont="1" applyFill="1" applyBorder="1" applyAlignment="1">
      <alignment horizontal="left" vertical="center" indent="1"/>
    </xf>
    <xf numFmtId="0" fontId="10" fillId="0" borderId="0" xfId="0" applyFont="1" applyAlignment="1">
      <alignment vertical="center" wrapText="1"/>
    </xf>
    <xf numFmtId="0" fontId="44" fillId="0" borderId="0" xfId="0" applyFont="1">
      <alignment vertical="center"/>
    </xf>
    <xf numFmtId="0" fontId="0" fillId="0" borderId="0" xfId="0" applyFont="1" applyAlignment="1">
      <alignment horizontal="left" vertical="center"/>
    </xf>
    <xf numFmtId="0" fontId="5" fillId="5" borderId="2" xfId="0" applyNumberFormat="1" applyFont="1" applyFill="1" applyBorder="1" applyAlignment="1">
      <alignment horizontal="center" vertical="center"/>
    </xf>
    <xf numFmtId="0" fontId="0" fillId="0" borderId="2" xfId="0" applyNumberFormat="1" applyFill="1" applyBorder="1">
      <alignment vertical="center"/>
    </xf>
    <xf numFmtId="0" fontId="0" fillId="9" borderId="1" xfId="0" applyNumberFormat="1" applyFill="1" applyBorder="1" applyProtection="1">
      <alignment vertical="center"/>
      <protection locked="0"/>
    </xf>
    <xf numFmtId="0" fontId="0" fillId="2" borderId="0" xfId="0" applyNumberFormat="1" applyFill="1">
      <alignment vertical="center"/>
    </xf>
    <xf numFmtId="0" fontId="0" fillId="7" borderId="0" xfId="0" applyNumberFormat="1" applyFill="1" applyBorder="1" applyProtection="1">
      <alignment vertical="center"/>
      <protection locked="0"/>
    </xf>
    <xf numFmtId="0" fontId="23" fillId="2" borderId="0" xfId="0" applyNumberFormat="1" applyFont="1" applyFill="1" applyAlignment="1">
      <alignment horizontal="left" vertical="center"/>
    </xf>
    <xf numFmtId="0" fontId="0" fillId="0" borderId="1" xfId="0" applyNumberFormat="1" applyFill="1" applyBorder="1" applyProtection="1">
      <alignment vertical="center"/>
      <protection locked="0"/>
    </xf>
    <xf numFmtId="0" fontId="0" fillId="0" borderId="0" xfId="0" applyFill="1" applyBorder="1" applyAlignment="1">
      <alignment horizontal="left" vertical="center"/>
    </xf>
    <xf numFmtId="0" fontId="56" fillId="2" borderId="0" xfId="0" applyFont="1" applyFill="1" applyBorder="1">
      <alignment vertical="center"/>
    </xf>
    <xf numFmtId="0" fontId="57" fillId="2" borderId="0" xfId="0" applyFont="1" applyFill="1" applyBorder="1">
      <alignment vertical="center"/>
    </xf>
    <xf numFmtId="0" fontId="45" fillId="0" borderId="0" xfId="0" applyFont="1" applyAlignment="1">
      <alignment vertical="center"/>
    </xf>
    <xf numFmtId="0" fontId="24" fillId="0" borderId="0" xfId="0" applyFont="1" applyAlignment="1">
      <alignment horizontal="left"/>
    </xf>
    <xf numFmtId="0" fontId="58" fillId="2" borderId="0" xfId="0" applyFont="1" applyFill="1" applyAlignment="1">
      <alignment vertical="center" wrapText="1"/>
    </xf>
    <xf numFmtId="0" fontId="58" fillId="2" borderId="0" xfId="0" applyFont="1" applyFill="1" applyAlignment="1">
      <alignment horizontal="left" vertical="center" wrapText="1"/>
    </xf>
    <xf numFmtId="0" fontId="58" fillId="2" borderId="0" xfId="0" applyFont="1" applyFill="1" applyAlignment="1">
      <alignment horizontal="right" vertical="center" wrapText="1"/>
    </xf>
    <xf numFmtId="0" fontId="0" fillId="8" borderId="2" xfId="0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 indent="1"/>
    </xf>
    <xf numFmtId="0" fontId="0" fillId="0" borderId="2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21" fillId="2" borderId="0" xfId="0" applyFont="1" applyFill="1" applyBorder="1">
      <alignment vertical="center"/>
    </xf>
    <xf numFmtId="0" fontId="5" fillId="0" borderId="0" xfId="0" applyFont="1" applyBorder="1">
      <alignment vertical="center"/>
    </xf>
    <xf numFmtId="0" fontId="0" fillId="5" borderId="2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0" borderId="0" xfId="0" applyFont="1">
      <alignment vertical="center"/>
    </xf>
    <xf numFmtId="177" fontId="0" fillId="0" borderId="2" xfId="0" applyNumberFormat="1" applyBorder="1">
      <alignment vertical="center"/>
    </xf>
    <xf numFmtId="0" fontId="0" fillId="0" borderId="0" xfId="0" applyFill="1" applyBorder="1" applyAlignment="1">
      <alignment vertical="center"/>
    </xf>
    <xf numFmtId="0" fontId="57" fillId="2" borderId="0" xfId="0" applyFont="1" applyFill="1" applyBorder="1" applyAlignment="1">
      <alignment vertical="center"/>
    </xf>
    <xf numFmtId="0" fontId="58" fillId="0" borderId="0" xfId="0" applyFont="1" applyAlignment="1">
      <alignment horizontal="left" vertical="center" readingOrder="1"/>
    </xf>
    <xf numFmtId="0" fontId="0" fillId="14" borderId="2" xfId="0" applyFill="1" applyBorder="1" applyAlignment="1">
      <alignment horizontal="center" vertical="center"/>
    </xf>
    <xf numFmtId="0" fontId="5" fillId="15" borderId="2" xfId="0" applyNumberFormat="1" applyFont="1" applyFill="1" applyBorder="1" applyAlignment="1">
      <alignment horizontal="right" vertical="center"/>
    </xf>
    <xf numFmtId="0" fontId="5" fillId="5" borderId="2" xfId="0" applyNumberFormat="1" applyFont="1" applyFill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2" xfId="0" applyNumberFormat="1" applyFill="1" applyBorder="1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0" fontId="5" fillId="0" borderId="2" xfId="0" applyNumberFormat="1" applyFont="1" applyFill="1" applyBorder="1" applyAlignment="1">
      <alignment horizontal="right" vertical="center"/>
    </xf>
    <xf numFmtId="0" fontId="62" fillId="8" borderId="2" xfId="0" applyFont="1" applyFill="1" applyBorder="1" applyAlignment="1">
      <alignment horizontal="center" vertical="center"/>
    </xf>
    <xf numFmtId="0" fontId="63" fillId="0" borderId="0" xfId="0" applyFont="1" applyAlignment="1">
      <alignment horizontal="center"/>
    </xf>
    <xf numFmtId="0" fontId="64" fillId="2" borderId="0" xfId="0" applyFont="1" applyFill="1">
      <alignment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17" borderId="2" xfId="0" applyFill="1" applyBorder="1" applyAlignment="1">
      <alignment horizontal="center" vertical="center"/>
    </xf>
    <xf numFmtId="177" fontId="5" fillId="0" borderId="2" xfId="1" applyNumberFormat="1" applyBorder="1" applyAlignment="1">
      <alignment vertical="center"/>
    </xf>
    <xf numFmtId="177" fontId="0" fillId="0" borderId="2" xfId="0" applyNumberFormat="1" applyFill="1" applyBorder="1" applyAlignment="1">
      <alignment vertical="center"/>
    </xf>
    <xf numFmtId="0" fontId="3" fillId="0" borderId="0" xfId="7">
      <alignment vertical="center"/>
    </xf>
    <xf numFmtId="0" fontId="0" fillId="15" borderId="0" xfId="0" applyFill="1">
      <alignment vertical="center"/>
    </xf>
    <xf numFmtId="0" fontId="10" fillId="0" borderId="0" xfId="0" applyFont="1" applyAlignment="1">
      <alignment vertical="center"/>
    </xf>
    <xf numFmtId="0" fontId="45" fillId="2" borderId="0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 indent="1"/>
    </xf>
    <xf numFmtId="182" fontId="0" fillId="0" borderId="0" xfId="0" applyNumberFormat="1">
      <alignment vertical="center"/>
    </xf>
    <xf numFmtId="0" fontId="67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0" fillId="0" borderId="0" xfId="0" applyFill="1" applyAlignment="1">
      <alignment horizontal="left" vertical="center" indent="1"/>
    </xf>
    <xf numFmtId="14" fontId="0" fillId="3" borderId="2" xfId="0" applyNumberFormat="1" applyFill="1" applyBorder="1" applyAlignment="1">
      <alignment horizontal="center" vertical="center"/>
    </xf>
    <xf numFmtId="0" fontId="14" fillId="20" borderId="2" xfId="0" applyFont="1" applyFill="1" applyBorder="1">
      <alignment vertical="center"/>
    </xf>
    <xf numFmtId="0" fontId="69" fillId="2" borderId="0" xfId="0" applyFont="1" applyFill="1">
      <alignment vertical="center"/>
    </xf>
    <xf numFmtId="0" fontId="57" fillId="2" borderId="0" xfId="0" applyFont="1" applyFill="1" applyBorder="1" applyAlignment="1">
      <alignment vertical="top"/>
    </xf>
    <xf numFmtId="0" fontId="70" fillId="0" borderId="0" xfId="0" applyFont="1" applyAlignment="1">
      <alignment vertical="center"/>
    </xf>
    <xf numFmtId="0" fontId="71" fillId="2" borderId="0" xfId="0" applyFont="1" applyFill="1" applyBorder="1">
      <alignment vertical="center"/>
    </xf>
    <xf numFmtId="0" fontId="72" fillId="2" borderId="0" xfId="0" applyFont="1" applyFill="1" applyBorder="1">
      <alignment vertical="center"/>
    </xf>
    <xf numFmtId="0" fontId="73" fillId="0" borderId="0" xfId="0" applyFont="1">
      <alignment vertical="center"/>
    </xf>
    <xf numFmtId="0" fontId="20" fillId="0" borderId="0" xfId="0" applyFont="1" applyAlignment="1">
      <alignment vertical="center"/>
    </xf>
    <xf numFmtId="0" fontId="0" fillId="0" borderId="10" xfId="0" applyBorder="1">
      <alignment vertical="center"/>
    </xf>
    <xf numFmtId="0" fontId="78" fillId="0" borderId="0" xfId="0" applyFont="1" applyBorder="1" applyAlignment="1">
      <alignment vertical="center"/>
    </xf>
    <xf numFmtId="0" fontId="84" fillId="0" borderId="0" xfId="0" applyFont="1">
      <alignment vertical="center"/>
    </xf>
    <xf numFmtId="0" fontId="0" fillId="21" borderId="2" xfId="0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86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0" fillId="21" borderId="2" xfId="0" applyFill="1" applyBorder="1">
      <alignment vertical="center"/>
    </xf>
    <xf numFmtId="0" fontId="0" fillId="22" borderId="2" xfId="0" applyFill="1" applyBorder="1" applyAlignment="1">
      <alignment horizontal="center" vertical="center"/>
    </xf>
    <xf numFmtId="0" fontId="0" fillId="22" borderId="2" xfId="0" applyFill="1" applyBorder="1" applyAlignment="1">
      <alignment horizontal="center"/>
    </xf>
    <xf numFmtId="0" fontId="45" fillId="2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10" fillId="0" borderId="0" xfId="0" applyFont="1" applyAlignment="1">
      <alignment horizontal="left" vertical="center" indent="1"/>
    </xf>
    <xf numFmtId="0" fontId="58" fillId="2" borderId="0" xfId="0" applyFont="1" applyFill="1" applyAlignment="1">
      <alignment vertical="center" wrapText="1"/>
    </xf>
    <xf numFmtId="0" fontId="0" fillId="23" borderId="2" xfId="0" applyFill="1" applyBorder="1" applyAlignment="1">
      <alignment horizontal="center" vertical="center"/>
    </xf>
    <xf numFmtId="0" fontId="0" fillId="23" borderId="2" xfId="0" applyFont="1" applyFill="1" applyBorder="1" applyAlignment="1">
      <alignment horizontal="center" vertical="center"/>
    </xf>
    <xf numFmtId="0" fontId="79" fillId="0" borderId="0" xfId="0" applyFont="1">
      <alignment vertical="center"/>
    </xf>
    <xf numFmtId="0" fontId="0" fillId="0" borderId="2" xfId="0" applyBorder="1" applyAlignment="1">
      <alignment horizontal="center"/>
    </xf>
    <xf numFmtId="0" fontId="0" fillId="0" borderId="2" xfId="3" applyNumberFormat="1" applyFont="1" applyBorder="1">
      <alignment vertical="center"/>
    </xf>
    <xf numFmtId="0" fontId="23" fillId="5" borderId="2" xfId="3" applyNumberFormat="1" applyFont="1" applyFill="1" applyBorder="1">
      <alignment vertical="center"/>
    </xf>
    <xf numFmtId="6" fontId="23" fillId="0" borderId="0" xfId="3" applyFont="1" applyFill="1" applyBorder="1">
      <alignment vertical="center"/>
    </xf>
    <xf numFmtId="0" fontId="58" fillId="0" borderId="0" xfId="0" applyFont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58" fillId="0" borderId="0" xfId="0" applyFont="1" applyAlignment="1">
      <alignment horizontal="left" vertical="center"/>
    </xf>
    <xf numFmtId="2" fontId="0" fillId="9" borderId="1" xfId="0" applyNumberFormat="1" applyFill="1" applyBorder="1" applyProtection="1">
      <alignment vertical="center"/>
      <protection locked="0"/>
    </xf>
    <xf numFmtId="0" fontId="90" fillId="0" borderId="0" xfId="0" applyFont="1">
      <alignment vertical="center"/>
    </xf>
    <xf numFmtId="0" fontId="58" fillId="0" borderId="0" xfId="0" applyFont="1" applyAlignment="1">
      <alignment horizontal="left" vertical="top"/>
    </xf>
    <xf numFmtId="0" fontId="91" fillId="0" borderId="0" xfId="0" applyFont="1">
      <alignment vertical="center"/>
    </xf>
    <xf numFmtId="184" fontId="15" fillId="25" borderId="13" xfId="0" quotePrefix="1" applyNumberFormat="1" applyFont="1" applyFill="1" applyBorder="1" applyAlignment="1">
      <alignment horizontal="center" vertical="center"/>
    </xf>
    <xf numFmtId="183" fontId="15" fillId="25" borderId="12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Fill="1">
      <alignment vertical="center"/>
    </xf>
    <xf numFmtId="14" fontId="5" fillId="5" borderId="2" xfId="0" applyNumberFormat="1" applyFont="1" applyFill="1" applyBorder="1" applyAlignment="1">
      <alignment horizontal="center" vertical="center"/>
    </xf>
    <xf numFmtId="14" fontId="5" fillId="3" borderId="2" xfId="0" applyNumberFormat="1" applyFont="1" applyFill="1" applyBorder="1" applyAlignment="1">
      <alignment horizontal="center" vertical="center"/>
    </xf>
    <xf numFmtId="0" fontId="0" fillId="0" borderId="0" xfId="0" applyFont="1">
      <alignment vertical="center"/>
    </xf>
    <xf numFmtId="14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Fill="1">
      <alignment vertical="center"/>
    </xf>
    <xf numFmtId="0" fontId="0" fillId="0" borderId="0" xfId="0" applyFont="1" applyBorder="1">
      <alignment vertical="center"/>
    </xf>
    <xf numFmtId="0" fontId="5" fillId="5" borderId="2" xfId="0" applyNumberFormat="1" applyFont="1" applyFill="1" applyBorder="1" applyAlignment="1">
      <alignment horizontal="center" vertical="center"/>
    </xf>
    <xf numFmtId="14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65" fillId="0" borderId="0" xfId="0" applyFont="1">
      <alignment vertical="center"/>
    </xf>
    <xf numFmtId="0" fontId="68" fillId="0" borderId="0" xfId="0" applyFont="1" applyAlignment="1">
      <alignment horizontal="center" vertical="center"/>
    </xf>
    <xf numFmtId="14" fontId="0" fillId="3" borderId="2" xfId="0" applyNumberFormat="1" applyFill="1" applyBorder="1" applyAlignment="1">
      <alignment horizontal="center" vertical="center"/>
    </xf>
    <xf numFmtId="0" fontId="71" fillId="2" borderId="0" xfId="0" applyFont="1" applyFill="1" applyBorder="1">
      <alignment vertical="center"/>
    </xf>
    <xf numFmtId="0" fontId="0" fillId="24" borderId="2" xfId="0" applyFill="1" applyBorder="1" applyAlignment="1">
      <alignment horizontal="center" vertical="center"/>
    </xf>
    <xf numFmtId="14" fontId="5" fillId="0" borderId="0" xfId="0" applyNumberFormat="1" applyFont="1" applyFill="1">
      <alignment vertical="center"/>
    </xf>
    <xf numFmtId="0" fontId="65" fillId="0" borderId="0" xfId="0" applyFont="1" applyFill="1">
      <alignment vertical="center"/>
    </xf>
    <xf numFmtId="0" fontId="91" fillId="0" borderId="0" xfId="0" applyFont="1" applyFill="1">
      <alignment vertical="center"/>
    </xf>
    <xf numFmtId="0" fontId="3" fillId="0" borderId="2" xfId="7" applyBorder="1">
      <alignment vertical="center"/>
    </xf>
    <xf numFmtId="177" fontId="3" fillId="0" borderId="2" xfId="7" applyNumberFormat="1" applyBorder="1">
      <alignment vertical="center"/>
    </xf>
    <xf numFmtId="0" fontId="3" fillId="26" borderId="2" xfId="7" applyFill="1" applyBorder="1" applyAlignment="1">
      <alignment horizontal="center" vertical="center"/>
    </xf>
    <xf numFmtId="0" fontId="3" fillId="20" borderId="2" xfId="7" applyFill="1" applyBorder="1" applyAlignment="1">
      <alignment horizontal="center" vertical="center"/>
    </xf>
    <xf numFmtId="0" fontId="92" fillId="0" borderId="0" xfId="7" applyFont="1">
      <alignment vertical="center"/>
    </xf>
    <xf numFmtId="56" fontId="0" fillId="0" borderId="0" xfId="0" applyNumberFormat="1">
      <alignment vertical="center"/>
    </xf>
    <xf numFmtId="20" fontId="0" fillId="0" borderId="0" xfId="0" applyNumberFormat="1">
      <alignment vertical="center"/>
    </xf>
    <xf numFmtId="0" fontId="58" fillId="2" borderId="0" xfId="0" applyFont="1" applyFill="1" applyAlignment="1">
      <alignment horizontal="left" vertical="center" wrapText="1"/>
    </xf>
    <xf numFmtId="0" fontId="58" fillId="2" borderId="0" xfId="0" applyFont="1" applyFill="1" applyAlignment="1">
      <alignment horizontal="left" vertical="center" wrapText="1"/>
    </xf>
    <xf numFmtId="0" fontId="0" fillId="2" borderId="16" xfId="0" applyFont="1" applyFill="1" applyBorder="1" applyAlignment="1">
      <alignment horizontal="center" vertical="center" wrapText="1"/>
    </xf>
    <xf numFmtId="0" fontId="0" fillId="2" borderId="17" xfId="0" applyFont="1" applyFill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/>
    </xf>
    <xf numFmtId="0" fontId="0" fillId="2" borderId="19" xfId="0" applyFont="1" applyFill="1" applyBorder="1" applyAlignment="1">
      <alignment horizontal="center" vertical="center" wrapText="1"/>
    </xf>
    <xf numFmtId="0" fontId="0" fillId="27" borderId="14" xfId="0" applyFont="1" applyFill="1" applyBorder="1" applyAlignment="1">
      <alignment horizontal="center" vertical="center" wrapText="1"/>
    </xf>
    <xf numFmtId="0" fontId="0" fillId="27" borderId="15" xfId="0" applyFont="1" applyFill="1" applyBorder="1" applyAlignment="1">
      <alignment horizontal="center" vertical="center" wrapText="1"/>
    </xf>
    <xf numFmtId="0" fontId="65" fillId="2" borderId="0" xfId="0" applyFont="1" applyFill="1" applyAlignment="1">
      <alignment horizontal="left" vertical="center" wrapText="1"/>
    </xf>
    <xf numFmtId="0" fontId="0" fillId="5" borderId="9" xfId="0" applyFill="1" applyBorder="1" applyAlignment="1">
      <alignment vertical="center"/>
    </xf>
    <xf numFmtId="0" fontId="58" fillId="0" borderId="0" xfId="0" applyFont="1">
      <alignment vertical="center"/>
    </xf>
    <xf numFmtId="0" fontId="0" fillId="14" borderId="2" xfId="0" applyFill="1" applyBorder="1" applyAlignment="1">
      <alignment horizontal="right" vertical="center"/>
    </xf>
    <xf numFmtId="0" fontId="93" fillId="0" borderId="0" xfId="0" applyFont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24" fillId="0" borderId="0" xfId="0" applyFont="1" applyBorder="1" applyAlignment="1">
      <alignment horizontal="right" vertical="center"/>
    </xf>
    <xf numFmtId="0" fontId="24" fillId="0" borderId="0" xfId="0" applyFont="1" applyAlignment="1">
      <alignment horizontal="left"/>
    </xf>
    <xf numFmtId="0" fontId="10" fillId="0" borderId="0" xfId="0" applyFont="1" applyAlignment="1">
      <alignment horizontal="left" vertical="center" indent="1"/>
    </xf>
    <xf numFmtId="0" fontId="94" fillId="0" borderId="0" xfId="0" applyFont="1">
      <alignment vertical="center"/>
    </xf>
    <xf numFmtId="0" fontId="95" fillId="0" borderId="0" xfId="0" applyFont="1">
      <alignment vertical="center"/>
    </xf>
    <xf numFmtId="0" fontId="0" fillId="15" borderId="0" xfId="0" applyFill="1" applyBorder="1">
      <alignment vertical="center"/>
    </xf>
    <xf numFmtId="0" fontId="0" fillId="15" borderId="0" xfId="0" applyFill="1" applyProtection="1">
      <alignment vertical="center"/>
    </xf>
    <xf numFmtId="0" fontId="16" fillId="15" borderId="0" xfId="0" applyFont="1" applyFill="1">
      <alignment vertical="center"/>
    </xf>
    <xf numFmtId="0" fontId="0" fillId="0" borderId="0" xfId="0" applyFill="1">
      <alignment vertical="center"/>
    </xf>
    <xf numFmtId="0" fontId="68" fillId="0" borderId="0" xfId="0" applyFont="1" applyAlignment="1">
      <alignment horizontal="left" vertical="center"/>
    </xf>
    <xf numFmtId="56" fontId="0" fillId="21" borderId="2" xfId="0" applyNumberFormat="1" applyFont="1" applyFill="1" applyBorder="1" applyAlignment="1">
      <alignment horizontal="center" vertical="center" shrinkToFit="1" readingOrder="1"/>
    </xf>
    <xf numFmtId="185" fontId="15" fillId="25" borderId="12" xfId="0" quotePrefix="1" applyNumberFormat="1" applyFont="1" applyFill="1" applyBorder="1" applyAlignment="1">
      <alignment horizontal="center" vertical="center"/>
    </xf>
    <xf numFmtId="186" fontId="0" fillId="0" borderId="2" xfId="0" applyNumberFormat="1" applyFont="1" applyBorder="1" applyAlignment="1">
      <alignment horizontal="center" vertical="center" readingOrder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4" fillId="0" borderId="0" xfId="0" applyFont="1" applyAlignment="1">
      <alignment horizontal="left"/>
    </xf>
    <xf numFmtId="0" fontId="10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58" fillId="2" borderId="0" xfId="0" applyFont="1" applyFill="1" applyAlignment="1">
      <alignment horizontal="left" vertical="center" wrapText="1"/>
    </xf>
    <xf numFmtId="0" fontId="58" fillId="2" borderId="11" xfId="0" applyFont="1" applyFill="1" applyBorder="1" applyAlignment="1">
      <alignment horizontal="left" vertical="center" wrapText="1"/>
    </xf>
    <xf numFmtId="0" fontId="58" fillId="0" borderId="0" xfId="0" applyFont="1" applyAlignment="1">
      <alignment horizontal="left" vertical="center" wrapText="1"/>
    </xf>
    <xf numFmtId="0" fontId="45" fillId="2" borderId="0" xfId="0" applyFont="1" applyFill="1" applyBorder="1" applyAlignment="1">
      <alignment horizontal="left" vertical="center"/>
    </xf>
    <xf numFmtId="0" fontId="3" fillId="18" borderId="2" xfId="7" applyFill="1" applyBorder="1" applyAlignment="1">
      <alignment horizontal="center" vertical="center"/>
    </xf>
    <xf numFmtId="0" fontId="3" fillId="19" borderId="2" xfId="7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0" fillId="8" borderId="8" xfId="0" applyFill="1" applyBorder="1" applyAlignment="1">
      <alignment horizontal="center" vertical="center"/>
    </xf>
    <xf numFmtId="0" fontId="0" fillId="8" borderId="9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16" borderId="2" xfId="0" applyFill="1" applyBorder="1" applyAlignment="1">
      <alignment horizontal="center" vertical="center"/>
    </xf>
    <xf numFmtId="0" fontId="0" fillId="5" borderId="8" xfId="0" applyFill="1" applyBorder="1" applyAlignment="1">
      <alignment horizontal="left" vertical="center"/>
    </xf>
    <xf numFmtId="0" fontId="0" fillId="5" borderId="9" xfId="0" applyFill="1" applyBorder="1" applyAlignment="1">
      <alignment horizontal="left" vertical="center"/>
    </xf>
    <xf numFmtId="0" fontId="0" fillId="5" borderId="8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</cellXfs>
  <cellStyles count="15">
    <cellStyle name="桁区切り" xfId="1" builtinId="6"/>
    <cellStyle name="桁区切り 2" xfId="2"/>
    <cellStyle name="桁区切り 3" xfId="8"/>
    <cellStyle name="桁区切り 4" xfId="9"/>
    <cellStyle name="通貨" xfId="3" builtinId="7"/>
    <cellStyle name="通貨 2" xfId="4"/>
    <cellStyle name="通貨 3" xfId="10"/>
    <cellStyle name="通貨 4" xfId="11"/>
    <cellStyle name="標準" xfId="0" builtinId="0"/>
    <cellStyle name="標準 2" xfId="5"/>
    <cellStyle name="標準 3" xfId="6"/>
    <cellStyle name="標準 4" xfId="7"/>
    <cellStyle name="標準 4 2" xfId="13"/>
    <cellStyle name="標準 5" xfId="12"/>
    <cellStyle name="標準 5 2" xfId="14"/>
  </cellStyles>
  <dxfs count="3"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  <color rgb="FFFFFF00"/>
      <color rgb="FFFF0066"/>
      <color rgb="FFFFCC99"/>
      <color rgb="FFFF9999"/>
      <color rgb="FFFF6600"/>
      <color rgb="FFF8F8F8"/>
      <color rgb="FF292929"/>
      <color rgb="FF1C1C1C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ja-JP" altLang="en-US" sz="1200" b="1"/>
              <a:t>全国学力調査・小学校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689129483814523"/>
          <c:y val="0.18892880517901714"/>
          <c:w val="0.64992016622922133"/>
          <c:h val="0.5559748548202913"/>
        </c:manualLayout>
      </c:layout>
      <c:lineChart>
        <c:grouping val="standard"/>
        <c:varyColors val="0"/>
        <c:ser>
          <c:idx val="0"/>
          <c:order val="0"/>
          <c:tx>
            <c:strRef>
              <c:f>操作シート!$C$5</c:f>
              <c:strCache>
                <c:ptCount val="1"/>
                <c:pt idx="0">
                  <c:v>国語A</c:v>
                </c:pt>
              </c:strCache>
            </c:strRef>
          </c:tx>
          <c:marker>
            <c:symbol val="none"/>
          </c:marker>
          <c:cat>
            <c:strRef>
              <c:f>操作シート!$B$6:$B$52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操作シート!$C$6:$C$52</c:f>
              <c:numCache>
                <c:formatCode>0.0_ </c:formatCode>
                <c:ptCount val="47"/>
                <c:pt idx="0">
                  <c:v>71.8</c:v>
                </c:pt>
                <c:pt idx="1">
                  <c:v>76.599999999999994</c:v>
                </c:pt>
                <c:pt idx="2">
                  <c:v>73.7</c:v>
                </c:pt>
                <c:pt idx="3">
                  <c:v>74.2</c:v>
                </c:pt>
                <c:pt idx="4">
                  <c:v>77.400000000000006</c:v>
                </c:pt>
                <c:pt idx="5">
                  <c:v>74.3</c:v>
                </c:pt>
                <c:pt idx="6">
                  <c:v>73.3</c:v>
                </c:pt>
                <c:pt idx="7">
                  <c:v>76.900000000000006</c:v>
                </c:pt>
                <c:pt idx="8">
                  <c:v>71.900000000000006</c:v>
                </c:pt>
                <c:pt idx="9">
                  <c:v>73.599999999999994</c:v>
                </c:pt>
                <c:pt idx="10">
                  <c:v>72.5</c:v>
                </c:pt>
                <c:pt idx="11">
                  <c:v>75.8</c:v>
                </c:pt>
                <c:pt idx="12">
                  <c:v>75.5</c:v>
                </c:pt>
                <c:pt idx="13">
                  <c:v>71.3</c:v>
                </c:pt>
                <c:pt idx="14">
                  <c:v>74.5</c:v>
                </c:pt>
                <c:pt idx="15">
                  <c:v>74.099999999999994</c:v>
                </c:pt>
                <c:pt idx="16">
                  <c:v>74.099999999999994</c:v>
                </c:pt>
                <c:pt idx="17">
                  <c:v>74.599999999999994</c:v>
                </c:pt>
                <c:pt idx="18">
                  <c:v>70.099999999999994</c:v>
                </c:pt>
                <c:pt idx="19">
                  <c:v>72.599999999999994</c:v>
                </c:pt>
                <c:pt idx="20">
                  <c:v>70.2</c:v>
                </c:pt>
                <c:pt idx="21">
                  <c:v>72.8</c:v>
                </c:pt>
                <c:pt idx="22">
                  <c:v>70.5</c:v>
                </c:pt>
                <c:pt idx="23">
                  <c:v>69.599999999999994</c:v>
                </c:pt>
                <c:pt idx="24">
                  <c:v>71</c:v>
                </c:pt>
                <c:pt idx="25">
                  <c:v>73.3</c:v>
                </c:pt>
                <c:pt idx="26">
                  <c:v>70.7</c:v>
                </c:pt>
                <c:pt idx="27">
                  <c:v>72.900000000000006</c:v>
                </c:pt>
                <c:pt idx="28">
                  <c:v>73.2</c:v>
                </c:pt>
                <c:pt idx="29">
                  <c:v>69.400000000000006</c:v>
                </c:pt>
                <c:pt idx="30">
                  <c:v>77</c:v>
                </c:pt>
                <c:pt idx="31">
                  <c:v>73.599999999999994</c:v>
                </c:pt>
                <c:pt idx="32">
                  <c:v>71.400000000000006</c:v>
                </c:pt>
                <c:pt idx="33">
                  <c:v>75.900000000000006</c:v>
                </c:pt>
                <c:pt idx="34">
                  <c:v>73.599999999999994</c:v>
                </c:pt>
                <c:pt idx="35">
                  <c:v>70.099999999999994</c:v>
                </c:pt>
                <c:pt idx="36">
                  <c:v>75.5</c:v>
                </c:pt>
                <c:pt idx="37">
                  <c:v>72.599999999999994</c:v>
                </c:pt>
                <c:pt idx="38">
                  <c:v>74.400000000000006</c:v>
                </c:pt>
                <c:pt idx="39">
                  <c:v>72</c:v>
                </c:pt>
                <c:pt idx="40">
                  <c:v>73.5</c:v>
                </c:pt>
                <c:pt idx="41">
                  <c:v>71.900000000000006</c:v>
                </c:pt>
                <c:pt idx="42">
                  <c:v>71.599999999999994</c:v>
                </c:pt>
                <c:pt idx="43">
                  <c:v>73.599999999999994</c:v>
                </c:pt>
                <c:pt idx="44">
                  <c:v>73.7</c:v>
                </c:pt>
                <c:pt idx="45">
                  <c:v>72.5</c:v>
                </c:pt>
                <c:pt idx="46">
                  <c:v>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操作シート!$D$5</c:f>
              <c:strCache>
                <c:ptCount val="1"/>
                <c:pt idx="0">
                  <c:v>国語B</c:v>
                </c:pt>
              </c:strCache>
            </c:strRef>
          </c:tx>
          <c:marker>
            <c:symbol val="none"/>
          </c:marker>
          <c:cat>
            <c:strRef>
              <c:f>操作シート!$B$6:$B$52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操作シート!$D$6:$D$52</c:f>
              <c:numCache>
                <c:formatCode>0.0_ </c:formatCode>
                <c:ptCount val="47"/>
                <c:pt idx="0">
                  <c:v>52.9</c:v>
                </c:pt>
                <c:pt idx="1">
                  <c:v>60.5</c:v>
                </c:pt>
                <c:pt idx="2">
                  <c:v>58.3</c:v>
                </c:pt>
                <c:pt idx="3">
                  <c:v>54.3</c:v>
                </c:pt>
                <c:pt idx="4">
                  <c:v>67.3</c:v>
                </c:pt>
                <c:pt idx="5">
                  <c:v>56.7</c:v>
                </c:pt>
                <c:pt idx="6">
                  <c:v>57</c:v>
                </c:pt>
                <c:pt idx="7">
                  <c:v>57.4</c:v>
                </c:pt>
                <c:pt idx="8">
                  <c:v>54.5</c:v>
                </c:pt>
                <c:pt idx="9">
                  <c:v>55.5</c:v>
                </c:pt>
                <c:pt idx="10">
                  <c:v>55.5</c:v>
                </c:pt>
                <c:pt idx="11">
                  <c:v>55.5</c:v>
                </c:pt>
                <c:pt idx="12">
                  <c:v>57.2</c:v>
                </c:pt>
                <c:pt idx="13">
                  <c:v>54.6</c:v>
                </c:pt>
                <c:pt idx="14">
                  <c:v>58.8</c:v>
                </c:pt>
                <c:pt idx="15">
                  <c:v>59.5</c:v>
                </c:pt>
                <c:pt idx="16">
                  <c:v>62.7</c:v>
                </c:pt>
                <c:pt idx="17">
                  <c:v>61.8</c:v>
                </c:pt>
                <c:pt idx="18">
                  <c:v>55</c:v>
                </c:pt>
                <c:pt idx="19">
                  <c:v>57</c:v>
                </c:pt>
                <c:pt idx="20">
                  <c:v>54.8</c:v>
                </c:pt>
                <c:pt idx="21">
                  <c:v>58.4</c:v>
                </c:pt>
                <c:pt idx="22">
                  <c:v>52.4</c:v>
                </c:pt>
                <c:pt idx="23">
                  <c:v>52.5</c:v>
                </c:pt>
                <c:pt idx="24">
                  <c:v>52.7</c:v>
                </c:pt>
                <c:pt idx="25">
                  <c:v>56.9</c:v>
                </c:pt>
                <c:pt idx="26">
                  <c:v>52.6</c:v>
                </c:pt>
                <c:pt idx="27">
                  <c:v>54.6</c:v>
                </c:pt>
                <c:pt idx="28">
                  <c:v>53.5</c:v>
                </c:pt>
                <c:pt idx="29">
                  <c:v>53.4</c:v>
                </c:pt>
                <c:pt idx="30">
                  <c:v>56.5</c:v>
                </c:pt>
                <c:pt idx="31">
                  <c:v>54.5</c:v>
                </c:pt>
                <c:pt idx="32">
                  <c:v>54.5</c:v>
                </c:pt>
                <c:pt idx="33">
                  <c:v>58.3</c:v>
                </c:pt>
                <c:pt idx="34">
                  <c:v>57.8</c:v>
                </c:pt>
                <c:pt idx="35">
                  <c:v>53.8</c:v>
                </c:pt>
                <c:pt idx="36">
                  <c:v>58.8</c:v>
                </c:pt>
                <c:pt idx="37">
                  <c:v>57.2</c:v>
                </c:pt>
                <c:pt idx="38">
                  <c:v>55</c:v>
                </c:pt>
                <c:pt idx="39">
                  <c:v>54.4</c:v>
                </c:pt>
                <c:pt idx="40">
                  <c:v>54.6</c:v>
                </c:pt>
                <c:pt idx="41">
                  <c:v>53.5</c:v>
                </c:pt>
                <c:pt idx="42">
                  <c:v>54.8</c:v>
                </c:pt>
                <c:pt idx="43">
                  <c:v>57.2</c:v>
                </c:pt>
                <c:pt idx="44">
                  <c:v>53.8</c:v>
                </c:pt>
                <c:pt idx="45">
                  <c:v>55.2</c:v>
                </c:pt>
                <c:pt idx="46">
                  <c:v>54.5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操作シート!$E$5</c:f>
              <c:strCache>
                <c:ptCount val="1"/>
                <c:pt idx="0">
                  <c:v>算数A</c:v>
                </c:pt>
              </c:strCache>
            </c:strRef>
          </c:tx>
          <c:marker>
            <c:symbol val="none"/>
          </c:marker>
          <c:cat>
            <c:strRef>
              <c:f>操作シート!$B$6:$B$52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操作シート!$E$6:$E$52</c:f>
              <c:numCache>
                <c:formatCode>0.0_ </c:formatCode>
                <c:ptCount val="47"/>
                <c:pt idx="0">
                  <c:v>75.8</c:v>
                </c:pt>
                <c:pt idx="1">
                  <c:v>81.3</c:v>
                </c:pt>
                <c:pt idx="2">
                  <c:v>78.900000000000006</c:v>
                </c:pt>
                <c:pt idx="3">
                  <c:v>77.3</c:v>
                </c:pt>
                <c:pt idx="4">
                  <c:v>85.1</c:v>
                </c:pt>
                <c:pt idx="5">
                  <c:v>77.8</c:v>
                </c:pt>
                <c:pt idx="6">
                  <c:v>78.7</c:v>
                </c:pt>
                <c:pt idx="7">
                  <c:v>79.7</c:v>
                </c:pt>
                <c:pt idx="8">
                  <c:v>77.7</c:v>
                </c:pt>
                <c:pt idx="9">
                  <c:v>78</c:v>
                </c:pt>
                <c:pt idx="10">
                  <c:v>76.900000000000006</c:v>
                </c:pt>
                <c:pt idx="11">
                  <c:v>78.2</c:v>
                </c:pt>
                <c:pt idx="12">
                  <c:v>79.400000000000006</c:v>
                </c:pt>
                <c:pt idx="13">
                  <c:v>76.900000000000006</c:v>
                </c:pt>
                <c:pt idx="14">
                  <c:v>80</c:v>
                </c:pt>
                <c:pt idx="15">
                  <c:v>81</c:v>
                </c:pt>
                <c:pt idx="16">
                  <c:v>82.5</c:v>
                </c:pt>
                <c:pt idx="17">
                  <c:v>83.1</c:v>
                </c:pt>
                <c:pt idx="18">
                  <c:v>77</c:v>
                </c:pt>
                <c:pt idx="19">
                  <c:v>79.099999999999994</c:v>
                </c:pt>
                <c:pt idx="20">
                  <c:v>76.900000000000006</c:v>
                </c:pt>
                <c:pt idx="21">
                  <c:v>79.400000000000006</c:v>
                </c:pt>
                <c:pt idx="22">
                  <c:v>75.8</c:v>
                </c:pt>
                <c:pt idx="23">
                  <c:v>76.2</c:v>
                </c:pt>
                <c:pt idx="24">
                  <c:v>75.599999999999994</c:v>
                </c:pt>
                <c:pt idx="25">
                  <c:v>79.900000000000006</c:v>
                </c:pt>
                <c:pt idx="26">
                  <c:v>77.3</c:v>
                </c:pt>
                <c:pt idx="27">
                  <c:v>77.7</c:v>
                </c:pt>
                <c:pt idx="28">
                  <c:v>78.599999999999994</c:v>
                </c:pt>
                <c:pt idx="29">
                  <c:v>76.8</c:v>
                </c:pt>
                <c:pt idx="30">
                  <c:v>78.599999999999994</c:v>
                </c:pt>
                <c:pt idx="31">
                  <c:v>76.3</c:v>
                </c:pt>
                <c:pt idx="32">
                  <c:v>77.8</c:v>
                </c:pt>
                <c:pt idx="33">
                  <c:v>80.7</c:v>
                </c:pt>
                <c:pt idx="34">
                  <c:v>79.5</c:v>
                </c:pt>
                <c:pt idx="35">
                  <c:v>76.900000000000006</c:v>
                </c:pt>
                <c:pt idx="36">
                  <c:v>78.5</c:v>
                </c:pt>
                <c:pt idx="37">
                  <c:v>77.900000000000006</c:v>
                </c:pt>
                <c:pt idx="38">
                  <c:v>79.2</c:v>
                </c:pt>
                <c:pt idx="39">
                  <c:v>77.7</c:v>
                </c:pt>
                <c:pt idx="40">
                  <c:v>77.599999999999994</c:v>
                </c:pt>
                <c:pt idx="41">
                  <c:v>78</c:v>
                </c:pt>
                <c:pt idx="42">
                  <c:v>79.3</c:v>
                </c:pt>
                <c:pt idx="43">
                  <c:v>79.8</c:v>
                </c:pt>
                <c:pt idx="44">
                  <c:v>77.900000000000006</c:v>
                </c:pt>
                <c:pt idx="45">
                  <c:v>78.5</c:v>
                </c:pt>
                <c:pt idx="46">
                  <c:v>80.900000000000006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操作シート!$F$5</c:f>
              <c:strCache>
                <c:ptCount val="1"/>
                <c:pt idx="0">
                  <c:v>算数B</c:v>
                </c:pt>
              </c:strCache>
            </c:strRef>
          </c:tx>
          <c:marker>
            <c:symbol val="none"/>
          </c:marker>
          <c:cat>
            <c:strRef>
              <c:f>操作シート!$B$6:$B$52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操作シート!$F$6:$F$52</c:f>
              <c:numCache>
                <c:formatCode>0.0_ </c:formatCode>
                <c:ptCount val="47"/>
                <c:pt idx="0">
                  <c:v>55.2</c:v>
                </c:pt>
                <c:pt idx="1">
                  <c:v>60.8</c:v>
                </c:pt>
                <c:pt idx="2">
                  <c:v>58.7</c:v>
                </c:pt>
                <c:pt idx="3">
                  <c:v>56.8</c:v>
                </c:pt>
                <c:pt idx="4">
                  <c:v>66.2</c:v>
                </c:pt>
                <c:pt idx="5">
                  <c:v>57.7</c:v>
                </c:pt>
                <c:pt idx="6">
                  <c:v>57.8</c:v>
                </c:pt>
                <c:pt idx="7">
                  <c:v>58.6</c:v>
                </c:pt>
                <c:pt idx="8">
                  <c:v>56.8</c:v>
                </c:pt>
                <c:pt idx="9">
                  <c:v>57.8</c:v>
                </c:pt>
                <c:pt idx="10">
                  <c:v>57.8</c:v>
                </c:pt>
                <c:pt idx="11">
                  <c:v>58.8</c:v>
                </c:pt>
                <c:pt idx="12">
                  <c:v>61.2</c:v>
                </c:pt>
                <c:pt idx="13">
                  <c:v>58.6</c:v>
                </c:pt>
                <c:pt idx="14">
                  <c:v>59.4</c:v>
                </c:pt>
                <c:pt idx="15">
                  <c:v>62</c:v>
                </c:pt>
                <c:pt idx="16">
                  <c:v>63.6</c:v>
                </c:pt>
                <c:pt idx="17">
                  <c:v>64.099999999999994</c:v>
                </c:pt>
                <c:pt idx="18">
                  <c:v>57.6</c:v>
                </c:pt>
                <c:pt idx="19">
                  <c:v>59</c:v>
                </c:pt>
                <c:pt idx="20">
                  <c:v>56.9</c:v>
                </c:pt>
                <c:pt idx="21">
                  <c:v>58.5</c:v>
                </c:pt>
                <c:pt idx="22">
                  <c:v>57.4</c:v>
                </c:pt>
                <c:pt idx="23">
                  <c:v>56</c:v>
                </c:pt>
                <c:pt idx="24">
                  <c:v>55.3</c:v>
                </c:pt>
                <c:pt idx="25">
                  <c:v>59.7</c:v>
                </c:pt>
                <c:pt idx="26">
                  <c:v>56.3</c:v>
                </c:pt>
                <c:pt idx="27">
                  <c:v>58.4</c:v>
                </c:pt>
                <c:pt idx="28">
                  <c:v>57.7</c:v>
                </c:pt>
                <c:pt idx="29">
                  <c:v>55.7</c:v>
                </c:pt>
                <c:pt idx="30">
                  <c:v>58.1</c:v>
                </c:pt>
                <c:pt idx="31">
                  <c:v>56.5</c:v>
                </c:pt>
                <c:pt idx="32">
                  <c:v>56.6</c:v>
                </c:pt>
                <c:pt idx="33">
                  <c:v>60.1</c:v>
                </c:pt>
                <c:pt idx="34">
                  <c:v>58.6</c:v>
                </c:pt>
                <c:pt idx="35">
                  <c:v>55.8</c:v>
                </c:pt>
                <c:pt idx="36">
                  <c:v>59.5</c:v>
                </c:pt>
                <c:pt idx="37">
                  <c:v>57.6</c:v>
                </c:pt>
                <c:pt idx="38">
                  <c:v>57.9</c:v>
                </c:pt>
                <c:pt idx="39">
                  <c:v>57.4</c:v>
                </c:pt>
                <c:pt idx="40">
                  <c:v>57.3</c:v>
                </c:pt>
                <c:pt idx="41">
                  <c:v>57.2</c:v>
                </c:pt>
                <c:pt idx="42">
                  <c:v>58.5</c:v>
                </c:pt>
                <c:pt idx="43">
                  <c:v>58.4</c:v>
                </c:pt>
                <c:pt idx="44">
                  <c:v>55.9</c:v>
                </c:pt>
                <c:pt idx="45">
                  <c:v>55.3</c:v>
                </c:pt>
                <c:pt idx="46">
                  <c:v>57.1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97760"/>
        <c:axId val="111799296"/>
      </c:lineChart>
      <c:catAx>
        <c:axId val="111797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11799296"/>
        <c:crosses val="autoZero"/>
        <c:auto val="1"/>
        <c:lblAlgn val="ctr"/>
        <c:lblOffset val="100"/>
        <c:noMultiLvlLbl val="0"/>
      </c:catAx>
      <c:valAx>
        <c:axId val="11179929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正答率　％</a:t>
                </a:r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111797760"/>
        <c:crosses val="autoZero"/>
        <c:crossBetween val="between"/>
        <c:majorUnit val="2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全国学力調査・中学校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689129483814523"/>
          <c:y val="0.18892888388951382"/>
          <c:w val="0.63880905511811026"/>
          <c:h val="0.55597466983293753"/>
        </c:manualLayout>
      </c:layout>
      <c:lineChart>
        <c:grouping val="standard"/>
        <c:varyColors val="0"/>
        <c:ser>
          <c:idx val="0"/>
          <c:order val="0"/>
          <c:tx>
            <c:v>国語A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79.400000000000006</c:v>
              </c:pt>
              <c:pt idx="1">
                <c:v>81</c:v>
              </c:pt>
              <c:pt idx="2">
                <c:v>80.5</c:v>
              </c:pt>
              <c:pt idx="3">
                <c:v>80.3</c:v>
              </c:pt>
              <c:pt idx="4">
                <c:v>84.4</c:v>
              </c:pt>
              <c:pt idx="5">
                <c:v>80.599999999999994</c:v>
              </c:pt>
              <c:pt idx="6">
                <c:v>79.400000000000006</c:v>
              </c:pt>
              <c:pt idx="7">
                <c:v>79.900000000000006</c:v>
              </c:pt>
              <c:pt idx="8">
                <c:v>79.3</c:v>
              </c:pt>
              <c:pt idx="9">
                <c:v>81.099999999999994</c:v>
              </c:pt>
              <c:pt idx="10">
                <c:v>79.400000000000006</c:v>
              </c:pt>
              <c:pt idx="11">
                <c:v>79.8</c:v>
              </c:pt>
              <c:pt idx="12">
                <c:v>80.7</c:v>
              </c:pt>
              <c:pt idx="13">
                <c:v>79.2</c:v>
              </c:pt>
              <c:pt idx="14">
                <c:v>79.5</c:v>
              </c:pt>
              <c:pt idx="15">
                <c:v>82.3</c:v>
              </c:pt>
              <c:pt idx="16">
                <c:v>81.900000000000006</c:v>
              </c:pt>
              <c:pt idx="17">
                <c:v>83</c:v>
              </c:pt>
              <c:pt idx="18">
                <c:v>80</c:v>
              </c:pt>
              <c:pt idx="19">
                <c:v>79.7</c:v>
              </c:pt>
              <c:pt idx="20">
                <c:v>79.8</c:v>
              </c:pt>
              <c:pt idx="21">
                <c:v>80.8</c:v>
              </c:pt>
              <c:pt idx="22">
                <c:v>79.2</c:v>
              </c:pt>
              <c:pt idx="23">
                <c:v>78</c:v>
              </c:pt>
              <c:pt idx="24">
                <c:v>77.900000000000006</c:v>
              </c:pt>
              <c:pt idx="25">
                <c:v>79.400000000000006</c:v>
              </c:pt>
              <c:pt idx="26">
                <c:v>77</c:v>
              </c:pt>
              <c:pt idx="27">
                <c:v>79.900000000000006</c:v>
              </c:pt>
              <c:pt idx="28">
                <c:v>79</c:v>
              </c:pt>
              <c:pt idx="29">
                <c:v>77.400000000000006</c:v>
              </c:pt>
              <c:pt idx="30">
                <c:v>79.5</c:v>
              </c:pt>
              <c:pt idx="31">
                <c:v>80.2</c:v>
              </c:pt>
              <c:pt idx="32">
                <c:v>78.2</c:v>
              </c:pt>
              <c:pt idx="33">
                <c:v>80.099999999999994</c:v>
              </c:pt>
              <c:pt idx="34">
                <c:v>80.7</c:v>
              </c:pt>
              <c:pt idx="35">
                <c:v>79.3</c:v>
              </c:pt>
              <c:pt idx="36">
                <c:v>79.3</c:v>
              </c:pt>
              <c:pt idx="37">
                <c:v>80.3</c:v>
              </c:pt>
              <c:pt idx="38">
                <c:v>77.2</c:v>
              </c:pt>
              <c:pt idx="39">
                <c:v>78.400000000000006</c:v>
              </c:pt>
              <c:pt idx="40">
                <c:v>78</c:v>
              </c:pt>
              <c:pt idx="41">
                <c:v>79</c:v>
              </c:pt>
              <c:pt idx="42">
                <c:v>79</c:v>
              </c:pt>
              <c:pt idx="43">
                <c:v>79.8</c:v>
              </c:pt>
              <c:pt idx="44">
                <c:v>78.400000000000006</c:v>
              </c:pt>
              <c:pt idx="45">
                <c:v>78.099999999999994</c:v>
              </c:pt>
              <c:pt idx="46">
                <c:v>74.400000000000006</c:v>
              </c:pt>
            </c:numLit>
          </c:val>
          <c:smooth val="0"/>
        </c:ser>
        <c:ser>
          <c:idx val="1"/>
          <c:order val="1"/>
          <c:tx>
            <c:v>国語B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49.9</c:v>
              </c:pt>
              <c:pt idx="1">
                <c:v>52</c:v>
              </c:pt>
              <c:pt idx="2">
                <c:v>51.8</c:v>
              </c:pt>
              <c:pt idx="3">
                <c:v>52</c:v>
              </c:pt>
              <c:pt idx="4">
                <c:v>55.8</c:v>
              </c:pt>
              <c:pt idx="5">
                <c:v>52.1</c:v>
              </c:pt>
              <c:pt idx="6">
                <c:v>50.5</c:v>
              </c:pt>
              <c:pt idx="7">
                <c:v>52.3</c:v>
              </c:pt>
              <c:pt idx="8">
                <c:v>51.4</c:v>
              </c:pt>
              <c:pt idx="9">
                <c:v>54.2</c:v>
              </c:pt>
              <c:pt idx="10">
                <c:v>51.5</c:v>
              </c:pt>
              <c:pt idx="11">
                <c:v>51.7</c:v>
              </c:pt>
              <c:pt idx="12">
                <c:v>53.2</c:v>
              </c:pt>
              <c:pt idx="13">
                <c:v>51.5</c:v>
              </c:pt>
              <c:pt idx="14">
                <c:v>50.3</c:v>
              </c:pt>
              <c:pt idx="15">
                <c:v>55.1</c:v>
              </c:pt>
              <c:pt idx="16">
                <c:v>53.7</c:v>
              </c:pt>
              <c:pt idx="17">
                <c:v>55.9</c:v>
              </c:pt>
              <c:pt idx="18">
                <c:v>52</c:v>
              </c:pt>
              <c:pt idx="19">
                <c:v>49.4</c:v>
              </c:pt>
              <c:pt idx="20">
                <c:v>52</c:v>
              </c:pt>
              <c:pt idx="21">
                <c:v>52.5</c:v>
              </c:pt>
              <c:pt idx="22">
                <c:v>51.5</c:v>
              </c:pt>
              <c:pt idx="23">
                <c:v>49</c:v>
              </c:pt>
              <c:pt idx="24">
                <c:v>48.8</c:v>
              </c:pt>
              <c:pt idx="25">
                <c:v>51.3</c:v>
              </c:pt>
              <c:pt idx="26">
                <c:v>47.2</c:v>
              </c:pt>
              <c:pt idx="27">
                <c:v>51.1</c:v>
              </c:pt>
              <c:pt idx="28">
                <c:v>50.8</c:v>
              </c:pt>
              <c:pt idx="29">
                <c:v>47.5</c:v>
              </c:pt>
              <c:pt idx="30">
                <c:v>51.2</c:v>
              </c:pt>
              <c:pt idx="31">
                <c:v>52</c:v>
              </c:pt>
              <c:pt idx="32">
                <c:v>48.1</c:v>
              </c:pt>
              <c:pt idx="33">
                <c:v>50.9</c:v>
              </c:pt>
              <c:pt idx="34">
                <c:v>52.4</c:v>
              </c:pt>
              <c:pt idx="35">
                <c:v>49.8</c:v>
              </c:pt>
              <c:pt idx="36">
                <c:v>51.4</c:v>
              </c:pt>
              <c:pt idx="37">
                <c:v>52.8</c:v>
              </c:pt>
              <c:pt idx="38">
                <c:v>47.7</c:v>
              </c:pt>
              <c:pt idx="39">
                <c:v>49.6</c:v>
              </c:pt>
              <c:pt idx="40">
                <c:v>48.8</c:v>
              </c:pt>
              <c:pt idx="41">
                <c:v>49.8</c:v>
              </c:pt>
              <c:pt idx="42">
                <c:v>51.3</c:v>
              </c:pt>
              <c:pt idx="43">
                <c:v>50.2</c:v>
              </c:pt>
              <c:pt idx="44">
                <c:v>50.2</c:v>
              </c:pt>
              <c:pt idx="45">
                <c:v>49.1</c:v>
              </c:pt>
              <c:pt idx="46">
                <c:v>45.6</c:v>
              </c:pt>
            </c:numLit>
          </c:val>
          <c:smooth val="0"/>
        </c:ser>
        <c:ser>
          <c:idx val="2"/>
          <c:order val="2"/>
          <c:tx>
            <c:v>数学A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66</c:v>
              </c:pt>
              <c:pt idx="1">
                <c:v>69.3</c:v>
              </c:pt>
              <c:pt idx="2">
                <c:v>64.099999999999994</c:v>
              </c:pt>
              <c:pt idx="3">
                <c:v>65.599999999999994</c:v>
              </c:pt>
              <c:pt idx="4">
                <c:v>73</c:v>
              </c:pt>
              <c:pt idx="5">
                <c:v>67.599999999999994</c:v>
              </c:pt>
              <c:pt idx="6">
                <c:v>64.7</c:v>
              </c:pt>
              <c:pt idx="7">
                <c:v>66.5</c:v>
              </c:pt>
              <c:pt idx="8">
                <c:v>66.900000000000006</c:v>
              </c:pt>
              <c:pt idx="9">
                <c:v>69.2</c:v>
              </c:pt>
              <c:pt idx="10">
                <c:v>66.2</c:v>
              </c:pt>
              <c:pt idx="11">
                <c:v>66.7</c:v>
              </c:pt>
              <c:pt idx="12">
                <c:v>68.8</c:v>
              </c:pt>
              <c:pt idx="13">
                <c:v>67</c:v>
              </c:pt>
              <c:pt idx="14">
                <c:v>67.900000000000006</c:v>
              </c:pt>
              <c:pt idx="15">
                <c:v>71.099999999999994</c:v>
              </c:pt>
              <c:pt idx="16">
                <c:v>70.900000000000006</c:v>
              </c:pt>
              <c:pt idx="17">
                <c:v>74.3</c:v>
              </c:pt>
              <c:pt idx="18">
                <c:v>66.599999999999994</c:v>
              </c:pt>
              <c:pt idx="19">
                <c:v>67.2</c:v>
              </c:pt>
              <c:pt idx="20">
                <c:v>69.8</c:v>
              </c:pt>
              <c:pt idx="21">
                <c:v>70.900000000000006</c:v>
              </c:pt>
              <c:pt idx="22">
                <c:v>69.7</c:v>
              </c:pt>
              <c:pt idx="23">
                <c:v>67.099999999999994</c:v>
              </c:pt>
              <c:pt idx="24">
                <c:v>66.5</c:v>
              </c:pt>
              <c:pt idx="25">
                <c:v>67.7</c:v>
              </c:pt>
              <c:pt idx="26">
                <c:v>65</c:v>
              </c:pt>
              <c:pt idx="27">
                <c:v>69.599999999999994</c:v>
              </c:pt>
              <c:pt idx="28">
                <c:v>68.5</c:v>
              </c:pt>
              <c:pt idx="29">
                <c:v>65.900000000000006</c:v>
              </c:pt>
              <c:pt idx="30">
                <c:v>67.400000000000006</c:v>
              </c:pt>
              <c:pt idx="31">
                <c:v>66.099999999999994</c:v>
              </c:pt>
              <c:pt idx="32">
                <c:v>65.400000000000006</c:v>
              </c:pt>
              <c:pt idx="33">
                <c:v>68.400000000000006</c:v>
              </c:pt>
              <c:pt idx="34">
                <c:v>70.3</c:v>
              </c:pt>
              <c:pt idx="35">
                <c:v>68.5</c:v>
              </c:pt>
              <c:pt idx="36">
                <c:v>67.8</c:v>
              </c:pt>
              <c:pt idx="37">
                <c:v>68.7</c:v>
              </c:pt>
              <c:pt idx="38">
                <c:v>62.7</c:v>
              </c:pt>
              <c:pt idx="39">
                <c:v>65.599999999999994</c:v>
              </c:pt>
              <c:pt idx="40">
                <c:v>64</c:v>
              </c:pt>
              <c:pt idx="41">
                <c:v>66.900000000000006</c:v>
              </c:pt>
              <c:pt idx="42">
                <c:v>67.400000000000006</c:v>
              </c:pt>
              <c:pt idx="43">
                <c:v>66.599999999999994</c:v>
              </c:pt>
              <c:pt idx="44">
                <c:v>68.400000000000006</c:v>
              </c:pt>
              <c:pt idx="45">
                <c:v>65.5</c:v>
              </c:pt>
              <c:pt idx="46">
                <c:v>58.2</c:v>
              </c:pt>
            </c:numLit>
          </c:val>
          <c:smooth val="0"/>
        </c:ser>
        <c:ser>
          <c:idx val="3"/>
          <c:order val="3"/>
          <c:tx>
            <c:v>数学B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59.4</c:v>
              </c:pt>
              <c:pt idx="1">
                <c:v>60.7</c:v>
              </c:pt>
              <c:pt idx="2">
                <c:v>57.5</c:v>
              </c:pt>
              <c:pt idx="3">
                <c:v>59.4</c:v>
              </c:pt>
              <c:pt idx="4">
                <c:v>65.5</c:v>
              </c:pt>
              <c:pt idx="5">
                <c:v>60.2</c:v>
              </c:pt>
              <c:pt idx="6">
                <c:v>56.8</c:v>
              </c:pt>
              <c:pt idx="7">
                <c:v>57.8</c:v>
              </c:pt>
              <c:pt idx="8">
                <c:v>59.3</c:v>
              </c:pt>
              <c:pt idx="9">
                <c:v>62.6</c:v>
              </c:pt>
              <c:pt idx="10">
                <c:v>59.3</c:v>
              </c:pt>
              <c:pt idx="11">
                <c:v>60.1</c:v>
              </c:pt>
              <c:pt idx="12">
                <c:v>61.8</c:v>
              </c:pt>
              <c:pt idx="13">
                <c:v>60.8</c:v>
              </c:pt>
              <c:pt idx="14">
                <c:v>59.8</c:v>
              </c:pt>
              <c:pt idx="15">
                <c:v>63.6</c:v>
              </c:pt>
              <c:pt idx="16">
                <c:v>63.4</c:v>
              </c:pt>
              <c:pt idx="17">
                <c:v>66.900000000000006</c:v>
              </c:pt>
              <c:pt idx="18">
                <c:v>59.7</c:v>
              </c:pt>
              <c:pt idx="19">
                <c:v>58.1</c:v>
              </c:pt>
              <c:pt idx="20">
                <c:v>61.3</c:v>
              </c:pt>
              <c:pt idx="21">
                <c:v>63.7</c:v>
              </c:pt>
              <c:pt idx="22">
                <c:v>62.5</c:v>
              </c:pt>
              <c:pt idx="23">
                <c:v>58.3</c:v>
              </c:pt>
              <c:pt idx="24">
                <c:v>56.3</c:v>
              </c:pt>
              <c:pt idx="25">
                <c:v>60.1</c:v>
              </c:pt>
              <c:pt idx="26">
                <c:v>56.9</c:v>
              </c:pt>
              <c:pt idx="27">
                <c:v>61.3</c:v>
              </c:pt>
              <c:pt idx="28">
                <c:v>60.5</c:v>
              </c:pt>
              <c:pt idx="29">
                <c:v>56.8</c:v>
              </c:pt>
              <c:pt idx="30">
                <c:v>59.7</c:v>
              </c:pt>
              <c:pt idx="31">
                <c:v>59.1</c:v>
              </c:pt>
              <c:pt idx="32">
                <c:v>55.9</c:v>
              </c:pt>
              <c:pt idx="33">
                <c:v>60.5</c:v>
              </c:pt>
              <c:pt idx="34">
                <c:v>62.6</c:v>
              </c:pt>
              <c:pt idx="35">
                <c:v>58.1</c:v>
              </c:pt>
              <c:pt idx="36">
                <c:v>60</c:v>
              </c:pt>
              <c:pt idx="37">
                <c:v>62.9</c:v>
              </c:pt>
              <c:pt idx="38">
                <c:v>53.6</c:v>
              </c:pt>
              <c:pt idx="39">
                <c:v>57.8</c:v>
              </c:pt>
              <c:pt idx="40">
                <c:v>56.5</c:v>
              </c:pt>
              <c:pt idx="41">
                <c:v>59.2</c:v>
              </c:pt>
              <c:pt idx="42">
                <c:v>61.6</c:v>
              </c:pt>
              <c:pt idx="43">
                <c:v>57.4</c:v>
              </c:pt>
              <c:pt idx="44">
                <c:v>59.9</c:v>
              </c:pt>
              <c:pt idx="45">
                <c:v>58.4</c:v>
              </c:pt>
              <c:pt idx="46">
                <c:v>50.3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05952"/>
        <c:axId val="29815936"/>
      </c:lineChart>
      <c:catAx>
        <c:axId val="2980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29815936"/>
        <c:crosses val="autoZero"/>
        <c:auto val="1"/>
        <c:lblAlgn val="ctr"/>
        <c:lblOffset val="100"/>
        <c:noMultiLvlLbl val="0"/>
      </c:catAx>
      <c:valAx>
        <c:axId val="2981593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正答率　％</a:t>
                </a:r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29805952"/>
        <c:crosses val="autoZero"/>
        <c:crossBetween val="between"/>
        <c:majorUnit val="2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gi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3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43.png"/><Relationship Id="rId4" Type="http://schemas.openxmlformats.org/officeDocument/2006/relationships/image" Target="../media/image4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png"/><Relationship Id="rId2" Type="http://schemas.openxmlformats.org/officeDocument/2006/relationships/image" Target="../media/image47.png"/><Relationship Id="rId1" Type="http://schemas.openxmlformats.org/officeDocument/2006/relationships/image" Target="../media/image46.png"/><Relationship Id="rId4" Type="http://schemas.openxmlformats.org/officeDocument/2006/relationships/image" Target="../media/image49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53.png"/><Relationship Id="rId1" Type="http://schemas.openxmlformats.org/officeDocument/2006/relationships/image" Target="../media/image22.emf"/><Relationship Id="rId4" Type="http://schemas.openxmlformats.org/officeDocument/2006/relationships/image" Target="../media/image1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Relationship Id="rId5" Type="http://schemas.openxmlformats.org/officeDocument/2006/relationships/image" Target="../media/image59.png"/><Relationship Id="rId4" Type="http://schemas.openxmlformats.org/officeDocument/2006/relationships/image" Target="../media/image5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133350</xdr:rowOff>
    </xdr:from>
    <xdr:to>
      <xdr:col>12</xdr:col>
      <xdr:colOff>438150</xdr:colOff>
      <xdr:row>2</xdr:row>
      <xdr:rowOff>161925</xdr:rowOff>
    </xdr:to>
    <xdr:sp macro="" textlink="">
      <xdr:nvSpPr>
        <xdr:cNvPr id="1034" name="Line 5"/>
        <xdr:cNvSpPr>
          <a:spLocks noChangeShapeType="1"/>
        </xdr:cNvSpPr>
      </xdr:nvSpPr>
      <xdr:spPr bwMode="auto">
        <a:xfrm>
          <a:off x="123825" y="666750"/>
          <a:ext cx="8743950" cy="28575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>
    <xdr:from>
      <xdr:col>0</xdr:col>
      <xdr:colOff>171450</xdr:colOff>
      <xdr:row>17</xdr:row>
      <xdr:rowOff>133350</xdr:rowOff>
    </xdr:from>
    <xdr:to>
      <xdr:col>12</xdr:col>
      <xdr:colOff>485775</xdr:colOff>
      <xdr:row>17</xdr:row>
      <xdr:rowOff>161925</xdr:rowOff>
    </xdr:to>
    <xdr:sp macro="" textlink="">
      <xdr:nvSpPr>
        <xdr:cNvPr id="25" name="Line 5"/>
        <xdr:cNvSpPr>
          <a:spLocks noChangeShapeType="1"/>
        </xdr:cNvSpPr>
      </xdr:nvSpPr>
      <xdr:spPr bwMode="auto">
        <a:xfrm>
          <a:off x="171450" y="2933700"/>
          <a:ext cx="8743950" cy="28575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>
    <xdr:from>
      <xdr:col>0</xdr:col>
      <xdr:colOff>161925</xdr:colOff>
      <xdr:row>28</xdr:row>
      <xdr:rowOff>57150</xdr:rowOff>
    </xdr:from>
    <xdr:to>
      <xdr:col>12</xdr:col>
      <xdr:colOff>476250</xdr:colOff>
      <xdr:row>28</xdr:row>
      <xdr:rowOff>85725</xdr:rowOff>
    </xdr:to>
    <xdr:sp macro="" textlink="">
      <xdr:nvSpPr>
        <xdr:cNvPr id="20" name="Line 5"/>
        <xdr:cNvSpPr>
          <a:spLocks noChangeShapeType="1"/>
        </xdr:cNvSpPr>
      </xdr:nvSpPr>
      <xdr:spPr bwMode="auto">
        <a:xfrm>
          <a:off x="161925" y="4467225"/>
          <a:ext cx="8305800" cy="28575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2</xdr:col>
      <xdr:colOff>242431</xdr:colOff>
      <xdr:row>0</xdr:row>
      <xdr:rowOff>57150</xdr:rowOff>
    </xdr:from>
    <xdr:to>
      <xdr:col>6</xdr:col>
      <xdr:colOff>595769</xdr:colOff>
      <xdr:row>2</xdr:row>
      <xdr:rowOff>171450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056" y="57150"/>
          <a:ext cx="3096538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364434</xdr:colOff>
      <xdr:row>3</xdr:row>
      <xdr:rowOff>165652</xdr:rowOff>
    </xdr:from>
    <xdr:to>
      <xdr:col>7</xdr:col>
      <xdr:colOff>456604</xdr:colOff>
      <xdr:row>16</xdr:row>
      <xdr:rowOff>140804</xdr:rowOff>
    </xdr:to>
    <xdr:pic>
      <xdr:nvPicPr>
        <xdr:cNvPr id="31" name="図 30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-310" r="64900" b="45146"/>
        <a:stretch/>
      </xdr:blipFill>
      <xdr:spPr>
        <a:xfrm>
          <a:off x="3313043" y="886239"/>
          <a:ext cx="2154539" cy="1888435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>
    <xdr:from>
      <xdr:col>5</xdr:col>
      <xdr:colOff>547892</xdr:colOff>
      <xdr:row>3</xdr:row>
      <xdr:rowOff>124240</xdr:rowOff>
    </xdr:from>
    <xdr:to>
      <xdr:col>6</xdr:col>
      <xdr:colOff>22360</xdr:colOff>
      <xdr:row>5</xdr:row>
      <xdr:rowOff>59221</xdr:rowOff>
    </xdr:to>
    <xdr:sp macro="" textlink="">
      <xdr:nvSpPr>
        <xdr:cNvPr id="24" name="角丸四角形 23"/>
        <xdr:cNvSpPr/>
      </xdr:nvSpPr>
      <xdr:spPr>
        <a:xfrm>
          <a:off x="4183957" y="844827"/>
          <a:ext cx="161925" cy="191742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21128</xdr:colOff>
      <xdr:row>7</xdr:row>
      <xdr:rowOff>33030</xdr:rowOff>
    </xdr:from>
    <xdr:to>
      <xdr:col>14</xdr:col>
      <xdr:colOff>140804</xdr:colOff>
      <xdr:row>11</xdr:row>
      <xdr:rowOff>24847</xdr:rowOff>
    </xdr:to>
    <xdr:grpSp>
      <xdr:nvGrpSpPr>
        <xdr:cNvPr id="2" name="グループ化 1"/>
        <xdr:cNvGrpSpPr/>
      </xdr:nvGrpSpPr>
      <xdr:grpSpPr>
        <a:xfrm>
          <a:off x="5517053" y="1366530"/>
          <a:ext cx="3986826" cy="601417"/>
          <a:chOff x="5529063" y="1374813"/>
          <a:chExt cx="3995937" cy="604730"/>
        </a:xfrm>
      </xdr:grpSpPr>
      <xdr:pic>
        <xdr:nvPicPr>
          <xdr:cNvPr id="32" name="図 31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r="57228" b="76858"/>
          <a:stretch/>
        </xdr:blipFill>
        <xdr:spPr>
          <a:xfrm>
            <a:off x="5557631" y="1374813"/>
            <a:ext cx="3967369" cy="604730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34" name="角丸四角形 33"/>
          <xdr:cNvSpPr/>
        </xdr:nvSpPr>
        <xdr:spPr>
          <a:xfrm>
            <a:off x="5529063" y="1545535"/>
            <a:ext cx="3987657" cy="185530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8</xdr:col>
      <xdr:colOff>41413</xdr:colOff>
      <xdr:row>14</xdr:row>
      <xdr:rowOff>33132</xdr:rowOff>
    </xdr:from>
    <xdr:to>
      <xdr:col>14</xdr:col>
      <xdr:colOff>298174</xdr:colOff>
      <xdr:row>16</xdr:row>
      <xdr:rowOff>149133</xdr:rowOff>
    </xdr:to>
    <xdr:pic>
      <xdr:nvPicPr>
        <xdr:cNvPr id="33" name="図 3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-1" r="54510" b="92660"/>
        <a:stretch/>
      </xdr:blipFill>
      <xdr:spPr>
        <a:xfrm>
          <a:off x="5549348" y="2418523"/>
          <a:ext cx="4133022" cy="36448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13</xdr:col>
      <xdr:colOff>449335</xdr:colOff>
      <xdr:row>13</xdr:row>
      <xdr:rowOff>171864</xdr:rowOff>
    </xdr:from>
    <xdr:to>
      <xdr:col>14</xdr:col>
      <xdr:colOff>248475</xdr:colOff>
      <xdr:row>16</xdr:row>
      <xdr:rowOff>165652</xdr:rowOff>
    </xdr:to>
    <xdr:sp macro="" textlink="">
      <xdr:nvSpPr>
        <xdr:cNvPr id="36" name="角丸四角形 35"/>
        <xdr:cNvSpPr/>
      </xdr:nvSpPr>
      <xdr:spPr>
        <a:xfrm>
          <a:off x="9146074" y="2375038"/>
          <a:ext cx="486597" cy="424484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579783</xdr:colOff>
      <xdr:row>29</xdr:row>
      <xdr:rowOff>91108</xdr:rowOff>
    </xdr:from>
    <xdr:to>
      <xdr:col>9</xdr:col>
      <xdr:colOff>437715</xdr:colOff>
      <xdr:row>33</xdr:row>
      <xdr:rowOff>149501</xdr:rowOff>
    </xdr:to>
    <xdr:grpSp>
      <xdr:nvGrpSpPr>
        <xdr:cNvPr id="6" name="グループ化 5"/>
        <xdr:cNvGrpSpPr/>
      </xdr:nvGrpSpPr>
      <xdr:grpSpPr>
        <a:xfrm>
          <a:off x="3523008" y="4882183"/>
          <a:ext cx="3096432" cy="667993"/>
          <a:chOff x="3627784" y="5623891"/>
          <a:chExt cx="3104714" cy="646458"/>
        </a:xfrm>
      </xdr:grpSpPr>
      <xdr:pic>
        <xdr:nvPicPr>
          <xdr:cNvPr id="4" name="図 3"/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6017" t="37951"/>
          <a:stretch/>
        </xdr:blipFill>
        <xdr:spPr>
          <a:xfrm>
            <a:off x="3627784" y="5623891"/>
            <a:ext cx="3104714" cy="638454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29" name="角丸四角形 28"/>
          <xdr:cNvSpPr/>
        </xdr:nvSpPr>
        <xdr:spPr>
          <a:xfrm>
            <a:off x="4977847" y="6058313"/>
            <a:ext cx="1292088" cy="212036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3</xdr:col>
      <xdr:colOff>438983</xdr:colOff>
      <xdr:row>21</xdr:row>
      <xdr:rowOff>24849</xdr:rowOff>
    </xdr:from>
    <xdr:to>
      <xdr:col>3</xdr:col>
      <xdr:colOff>667554</xdr:colOff>
      <xdr:row>22</xdr:row>
      <xdr:rowOff>3295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00135" y="3486979"/>
          <a:ext cx="228571" cy="15238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</xdr:col>
      <xdr:colOff>165647</xdr:colOff>
      <xdr:row>22</xdr:row>
      <xdr:rowOff>24848</xdr:rowOff>
    </xdr:from>
    <xdr:to>
      <xdr:col>4</xdr:col>
      <xdr:colOff>403742</xdr:colOff>
      <xdr:row>23</xdr:row>
      <xdr:rowOff>3294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14256" y="3660913"/>
          <a:ext cx="238095" cy="15238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7</xdr:col>
      <xdr:colOff>57981</xdr:colOff>
      <xdr:row>19</xdr:row>
      <xdr:rowOff>24849</xdr:rowOff>
    </xdr:from>
    <xdr:to>
      <xdr:col>9</xdr:col>
      <xdr:colOff>149090</xdr:colOff>
      <xdr:row>23</xdr:row>
      <xdr:rowOff>33231</xdr:rowOff>
    </xdr:to>
    <xdr:grpSp>
      <xdr:nvGrpSpPr>
        <xdr:cNvPr id="10" name="グループ化 9"/>
        <xdr:cNvGrpSpPr/>
      </xdr:nvGrpSpPr>
      <xdr:grpSpPr>
        <a:xfrm>
          <a:off x="5058606" y="3225249"/>
          <a:ext cx="1272209" cy="598932"/>
          <a:chOff x="5532785" y="4157870"/>
          <a:chExt cx="1275522" cy="604730"/>
        </a:xfrm>
      </xdr:grpSpPr>
      <xdr:pic>
        <xdr:nvPicPr>
          <xdr:cNvPr id="37" name="図 36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r="86289" b="76858"/>
          <a:stretch/>
        </xdr:blipFill>
        <xdr:spPr>
          <a:xfrm>
            <a:off x="5536503" y="4157870"/>
            <a:ext cx="1271801" cy="604730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38" name="角丸四角形 37"/>
          <xdr:cNvSpPr/>
        </xdr:nvSpPr>
        <xdr:spPr>
          <a:xfrm>
            <a:off x="5532785" y="4340087"/>
            <a:ext cx="1275522" cy="165752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11</xdr:col>
      <xdr:colOff>26919</xdr:colOff>
      <xdr:row>19</xdr:row>
      <xdr:rowOff>24848</xdr:rowOff>
    </xdr:from>
    <xdr:to>
      <xdr:col>12</xdr:col>
      <xdr:colOff>538369</xdr:colOff>
      <xdr:row>26</xdr:row>
      <xdr:rowOff>78531</xdr:rowOff>
    </xdr:to>
    <xdr:grpSp>
      <xdr:nvGrpSpPr>
        <xdr:cNvPr id="12" name="グループ化 11"/>
        <xdr:cNvGrpSpPr/>
      </xdr:nvGrpSpPr>
      <xdr:grpSpPr>
        <a:xfrm>
          <a:off x="7332594" y="3225248"/>
          <a:ext cx="1197250" cy="1158583"/>
          <a:chOff x="7497832" y="3221935"/>
          <a:chExt cx="1198907" cy="1171835"/>
        </a:xfrm>
      </xdr:grpSpPr>
      <xdr:pic>
        <xdr:nvPicPr>
          <xdr:cNvPr id="11" name="図 10"/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7520610" y="3221935"/>
            <a:ext cx="1159564" cy="1171835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26" name="角丸四角形 25"/>
          <xdr:cNvSpPr/>
        </xdr:nvSpPr>
        <xdr:spPr>
          <a:xfrm>
            <a:off x="7497832" y="3432728"/>
            <a:ext cx="1198907" cy="758272"/>
          </a:xfrm>
          <a:prstGeom prst="roundRect">
            <a:avLst>
              <a:gd name="adj" fmla="val 6147"/>
            </a:avLst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</xdr:col>
      <xdr:colOff>57977</xdr:colOff>
      <xdr:row>23</xdr:row>
      <xdr:rowOff>24243</xdr:rowOff>
    </xdr:from>
    <xdr:to>
      <xdr:col>2</xdr:col>
      <xdr:colOff>501126</xdr:colOff>
      <xdr:row>28</xdr:row>
      <xdr:rowOff>0</xdr:rowOff>
    </xdr:to>
    <xdr:grpSp>
      <xdr:nvGrpSpPr>
        <xdr:cNvPr id="15" name="グループ化 14"/>
        <xdr:cNvGrpSpPr/>
      </xdr:nvGrpSpPr>
      <xdr:grpSpPr>
        <a:xfrm>
          <a:off x="343727" y="3815193"/>
          <a:ext cx="1729024" cy="833007"/>
          <a:chOff x="3983934" y="5051788"/>
          <a:chExt cx="1726954" cy="870278"/>
        </a:xfrm>
      </xdr:grpSpPr>
      <xdr:pic>
        <xdr:nvPicPr>
          <xdr:cNvPr id="40" name="図 39"/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77948" b="79141"/>
          <a:stretch/>
        </xdr:blipFill>
        <xdr:spPr>
          <a:xfrm>
            <a:off x="3983934" y="5051788"/>
            <a:ext cx="1726954" cy="870278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41" name="角丸四角形 40"/>
          <xdr:cNvSpPr/>
        </xdr:nvSpPr>
        <xdr:spPr>
          <a:xfrm>
            <a:off x="5516217" y="5681869"/>
            <a:ext cx="190500" cy="198783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6</xdr:col>
      <xdr:colOff>397565</xdr:colOff>
      <xdr:row>23</xdr:row>
      <xdr:rowOff>74544</xdr:rowOff>
    </xdr:from>
    <xdr:to>
      <xdr:col>11</xdr:col>
      <xdr:colOff>16565</xdr:colOff>
      <xdr:row>27</xdr:row>
      <xdr:rowOff>16565</xdr:rowOff>
    </xdr:to>
    <xdr:sp macro="" textlink="">
      <xdr:nvSpPr>
        <xdr:cNvPr id="16" name="テキスト ボックス 15"/>
        <xdr:cNvSpPr txBox="1"/>
      </xdr:nvSpPr>
      <xdr:spPr>
        <a:xfrm>
          <a:off x="4721087" y="3884544"/>
          <a:ext cx="2617304" cy="637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0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1" lang="ja-JP" altLang="en-US" sz="10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リボンはワークシートに重なって</a:t>
          </a:r>
          <a:endParaRPr kumimoji="1" lang="en-US" altLang="ja-JP" sz="1000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00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表示されるため、上位セルが隠れます。</a:t>
          </a:r>
          <a:endParaRPr kumimoji="1" lang="en-US" altLang="ja-JP" sz="1000">
            <a:solidFill>
              <a:srgbClr val="FF0000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 editAs="oneCell">
    <xdr:from>
      <xdr:col>2</xdr:col>
      <xdr:colOff>99391</xdr:colOff>
      <xdr:row>30</xdr:row>
      <xdr:rowOff>24847</xdr:rowOff>
    </xdr:from>
    <xdr:to>
      <xdr:col>2</xdr:col>
      <xdr:colOff>362832</xdr:colOff>
      <xdr:row>31</xdr:row>
      <xdr:rowOff>198782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73087" y="5019260"/>
          <a:ext cx="263441" cy="240196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30</xdr:row>
      <xdr:rowOff>16566</xdr:rowOff>
    </xdr:from>
    <xdr:to>
      <xdr:col>3</xdr:col>
      <xdr:colOff>249324</xdr:colOff>
      <xdr:row>32</xdr:row>
      <xdr:rowOff>845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61153" y="5010979"/>
          <a:ext cx="249323" cy="2493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12</xdr:row>
      <xdr:rowOff>180976</xdr:rowOff>
    </xdr:from>
    <xdr:to>
      <xdr:col>9</xdr:col>
      <xdr:colOff>66675</xdr:colOff>
      <xdr:row>29</xdr:row>
      <xdr:rowOff>11168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3067051"/>
          <a:ext cx="5000625" cy="314489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0</xdr:col>
      <xdr:colOff>76199</xdr:colOff>
      <xdr:row>2</xdr:row>
      <xdr:rowOff>28574</xdr:rowOff>
    </xdr:from>
    <xdr:to>
      <xdr:col>9</xdr:col>
      <xdr:colOff>266700</xdr:colOff>
      <xdr:row>2</xdr:row>
      <xdr:rowOff>38099</xdr:rowOff>
    </xdr:to>
    <xdr:sp macro="" textlink="">
      <xdr:nvSpPr>
        <xdr:cNvPr id="16386" name="Line 5"/>
        <xdr:cNvSpPr>
          <a:spLocks noChangeShapeType="1"/>
        </xdr:cNvSpPr>
      </xdr:nvSpPr>
      <xdr:spPr bwMode="auto">
        <a:xfrm>
          <a:off x="76199" y="676274"/>
          <a:ext cx="5295901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180975</xdr:rowOff>
    </xdr:from>
    <xdr:to>
      <xdr:col>9</xdr:col>
      <xdr:colOff>104775</xdr:colOff>
      <xdr:row>6</xdr:row>
      <xdr:rowOff>114300</xdr:rowOff>
    </xdr:to>
    <xdr:sp macro="" textlink="">
      <xdr:nvSpPr>
        <xdr:cNvPr id="16389" name="Rectangle 2"/>
        <xdr:cNvSpPr>
          <a:spLocks noChangeArrowheads="1"/>
        </xdr:cNvSpPr>
      </xdr:nvSpPr>
      <xdr:spPr bwMode="auto">
        <a:xfrm>
          <a:off x="152400" y="828675"/>
          <a:ext cx="5057775" cy="857250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28573</xdr:colOff>
      <xdr:row>6</xdr:row>
      <xdr:rowOff>219074</xdr:rowOff>
    </xdr:from>
    <xdr:to>
      <xdr:col>8</xdr:col>
      <xdr:colOff>419100</xdr:colOff>
      <xdr:row>12</xdr:row>
      <xdr:rowOff>47625</xdr:rowOff>
    </xdr:to>
    <xdr:sp macro="" textlink="">
      <xdr:nvSpPr>
        <xdr:cNvPr id="7" name="正方形/長方形 6"/>
        <xdr:cNvSpPr/>
      </xdr:nvSpPr>
      <xdr:spPr>
        <a:xfrm>
          <a:off x="171448" y="1828799"/>
          <a:ext cx="4848227" cy="1028701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/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・検 索 値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手がかりになる値のを指定（セルをクリック）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/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・範　　囲 ： 検索値を探す表を指定（表をドラッグ）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/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・列 番 号 ： 範囲の左から何列目かを指定（数字を入力）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  <a:p>
          <a:pPr algn="l"/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・検索の型 </a:t>
          </a:r>
          <a:r>
            <a:rPr kumimoji="1" lang="ja-JP" altLang="ja-JP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：</a:t>
          </a:r>
          <a:r>
            <a:rPr kumimoji="1" lang="ja-JP" altLang="en-US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 </a:t>
          </a:r>
          <a:r>
            <a:rPr kumimoji="1"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完全に一致するかどうかを指定（</a:t>
          </a: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FALSE</a:t>
          </a:r>
          <a:r>
            <a:rPr kumimoji="1"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または</a:t>
          </a: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TRUE</a:t>
          </a:r>
          <a:r>
            <a:rPr kumimoji="1"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を入力）</a:t>
          </a:r>
          <a:endParaRPr kumimoji="1" lang="en-US" altLang="ja-JP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85725</xdr:colOff>
      <xdr:row>2</xdr:row>
      <xdr:rowOff>337575</xdr:rowOff>
    </xdr:from>
    <xdr:to>
      <xdr:col>2</xdr:col>
      <xdr:colOff>857251</xdr:colOff>
      <xdr:row>4</xdr:row>
      <xdr:rowOff>56175</xdr:rowOff>
    </xdr:to>
    <xdr:sp macro="" textlink="">
      <xdr:nvSpPr>
        <xdr:cNvPr id="13" name="AutoShape 4"/>
        <xdr:cNvSpPr>
          <a:spLocks noChangeArrowheads="1"/>
        </xdr:cNvSpPr>
      </xdr:nvSpPr>
      <xdr:spPr bwMode="auto">
        <a:xfrm>
          <a:off x="542925" y="985275"/>
          <a:ext cx="771526" cy="280575"/>
        </a:xfrm>
        <a:prstGeom prst="wedgeRectCallout">
          <a:avLst>
            <a:gd name="adj1" fmla="val 72215"/>
            <a:gd name="adj2" fmla="val 11150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キーの値</a:t>
          </a:r>
          <a:endParaRPr lang="ja-JP" altLang="en-US"/>
        </a:p>
      </xdr:txBody>
    </xdr:sp>
    <xdr:clientData/>
  </xdr:twoCellAnchor>
  <xdr:twoCellAnchor>
    <xdr:from>
      <xdr:col>3</xdr:col>
      <xdr:colOff>23136</xdr:colOff>
      <xdr:row>2</xdr:row>
      <xdr:rowOff>337575</xdr:rowOff>
    </xdr:from>
    <xdr:to>
      <xdr:col>4</xdr:col>
      <xdr:colOff>57151</xdr:colOff>
      <xdr:row>4</xdr:row>
      <xdr:rowOff>56175</xdr:rowOff>
    </xdr:to>
    <xdr:sp macro="" textlink="">
      <xdr:nvSpPr>
        <xdr:cNvPr id="14" name="AutoShape 5"/>
        <xdr:cNvSpPr>
          <a:spLocks noChangeArrowheads="1"/>
        </xdr:cNvSpPr>
      </xdr:nvSpPr>
      <xdr:spPr bwMode="auto">
        <a:xfrm>
          <a:off x="1423311" y="985275"/>
          <a:ext cx="862690" cy="280575"/>
        </a:xfrm>
        <a:prstGeom prst="wedgeRectCallout">
          <a:avLst>
            <a:gd name="adj1" fmla="val 54855"/>
            <a:gd name="adj2" fmla="val 113275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表の範囲</a:t>
          </a:r>
          <a:endParaRPr lang="ja-JP" altLang="en-US"/>
        </a:p>
      </xdr:txBody>
    </xdr:sp>
    <xdr:clientData/>
  </xdr:twoCellAnchor>
  <xdr:twoCellAnchor>
    <xdr:from>
      <xdr:col>4</xdr:col>
      <xdr:colOff>190500</xdr:colOff>
      <xdr:row>2</xdr:row>
      <xdr:rowOff>347101</xdr:rowOff>
    </xdr:from>
    <xdr:to>
      <xdr:col>6</xdr:col>
      <xdr:colOff>942975</xdr:colOff>
      <xdr:row>4</xdr:row>
      <xdr:rowOff>57150</xdr:rowOff>
    </xdr:to>
    <xdr:sp macro="" textlink="">
      <xdr:nvSpPr>
        <xdr:cNvPr id="15" name="AutoShape 6"/>
        <xdr:cNvSpPr>
          <a:spLocks noChangeArrowheads="1"/>
        </xdr:cNvSpPr>
      </xdr:nvSpPr>
      <xdr:spPr bwMode="auto">
        <a:xfrm>
          <a:off x="2419350" y="994801"/>
          <a:ext cx="1657350" cy="272024"/>
        </a:xfrm>
        <a:prstGeom prst="wedgeRectCallout">
          <a:avLst>
            <a:gd name="adj1" fmla="val 515"/>
            <a:gd name="adj2" fmla="val 11153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表の左から何番目（数字）</a:t>
          </a:r>
          <a:endParaRPr lang="ja-JP" altLang="en-US"/>
        </a:p>
      </xdr:txBody>
    </xdr:sp>
    <xdr:clientData/>
  </xdr:twoCellAnchor>
  <xdr:twoCellAnchor>
    <xdr:from>
      <xdr:col>7</xdr:col>
      <xdr:colOff>95250</xdr:colOff>
      <xdr:row>2</xdr:row>
      <xdr:rowOff>328050</xdr:rowOff>
    </xdr:from>
    <xdr:to>
      <xdr:col>9</xdr:col>
      <xdr:colOff>38099</xdr:colOff>
      <xdr:row>4</xdr:row>
      <xdr:rowOff>47625</xdr:rowOff>
    </xdr:to>
    <xdr:sp macro="" textlink="">
      <xdr:nvSpPr>
        <xdr:cNvPr id="17" name="AutoShape 6"/>
        <xdr:cNvSpPr>
          <a:spLocks noChangeArrowheads="1"/>
        </xdr:cNvSpPr>
      </xdr:nvSpPr>
      <xdr:spPr bwMode="auto">
        <a:xfrm>
          <a:off x="4191000" y="975750"/>
          <a:ext cx="952499" cy="281550"/>
        </a:xfrm>
        <a:prstGeom prst="wedgeRectCallout">
          <a:avLst>
            <a:gd name="adj1" fmla="val -54075"/>
            <a:gd name="adj2" fmla="val 10889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完全一致か？</a:t>
          </a:r>
          <a:endParaRPr lang="ja-JP" altLang="en-US"/>
        </a:p>
      </xdr:txBody>
    </xdr:sp>
    <xdr:clientData/>
  </xdr:twoCellAnchor>
  <xdr:twoCellAnchor>
    <xdr:from>
      <xdr:col>6</xdr:col>
      <xdr:colOff>304799</xdr:colOff>
      <xdr:row>12</xdr:row>
      <xdr:rowOff>104776</xdr:rowOff>
    </xdr:from>
    <xdr:to>
      <xdr:col>8</xdr:col>
      <xdr:colOff>371474</xdr:colOff>
      <xdr:row>15</xdr:row>
      <xdr:rowOff>0</xdr:rowOff>
    </xdr:to>
    <xdr:sp macro="" textlink="">
      <xdr:nvSpPr>
        <xdr:cNvPr id="8" name="角丸四角形吹き出し 7"/>
        <xdr:cNvSpPr/>
      </xdr:nvSpPr>
      <xdr:spPr>
        <a:xfrm>
          <a:off x="3438524" y="2990851"/>
          <a:ext cx="1533525" cy="552449"/>
        </a:xfrm>
        <a:prstGeom prst="wedgeRoundRectCallout">
          <a:avLst>
            <a:gd name="adj1" fmla="val -46952"/>
            <a:gd name="adj2" fmla="val -84051"/>
            <a:gd name="adj3" fmla="val 16667"/>
          </a:avLst>
        </a:prstGeom>
        <a:solidFill>
          <a:srgbClr val="FFFFCC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FALSE(0)</a:t>
          </a:r>
          <a:r>
            <a:rPr kumimoji="1" lang="ja-JP" alt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・・・完全</a:t>
          </a:r>
          <a:r>
            <a:rPr kumimoji="1"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一致　</a:t>
          </a: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TRUE(1)</a:t>
          </a:r>
          <a:r>
            <a:rPr kumimoji="1" lang="ja-JP" alt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・・・</a:t>
          </a:r>
          <a:r>
            <a:rPr kumimoji="1"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近似値</a:t>
          </a:r>
          <a:endParaRPr kumimoji="1" lang="ja-JP" alt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485774</xdr:colOff>
      <xdr:row>14</xdr:row>
      <xdr:rowOff>180974</xdr:rowOff>
    </xdr:from>
    <xdr:to>
      <xdr:col>6</xdr:col>
      <xdr:colOff>28575</xdr:colOff>
      <xdr:row>19</xdr:row>
      <xdr:rowOff>47624</xdr:rowOff>
    </xdr:to>
    <xdr:sp macro="" textlink="">
      <xdr:nvSpPr>
        <xdr:cNvPr id="22" name="Oval 10"/>
        <xdr:cNvSpPr>
          <a:spLocks noChangeArrowheads="1"/>
        </xdr:cNvSpPr>
      </xdr:nvSpPr>
      <xdr:spPr bwMode="auto">
        <a:xfrm>
          <a:off x="942974" y="3505199"/>
          <a:ext cx="2219326" cy="962025"/>
        </a:xfrm>
        <a:prstGeom prst="roundRect">
          <a:avLst>
            <a:gd name="adj" fmla="val 9736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238125</xdr:colOff>
      <xdr:row>2</xdr:row>
      <xdr:rowOff>104775</xdr:rowOff>
    </xdr:from>
    <xdr:to>
      <xdr:col>9</xdr:col>
      <xdr:colOff>266701</xdr:colOff>
      <xdr:row>31</xdr:row>
      <xdr:rowOff>38100</xdr:rowOff>
    </xdr:to>
    <xdr:cxnSp macro="">
      <xdr:nvCxnSpPr>
        <xdr:cNvPr id="23" name="直線コネクタ 22"/>
        <xdr:cNvCxnSpPr>
          <a:cxnSpLocks noChangeShapeType="1"/>
        </xdr:cNvCxnSpPr>
      </xdr:nvCxnSpPr>
      <xdr:spPr bwMode="auto">
        <a:xfrm flipH="1">
          <a:off x="5343525" y="752475"/>
          <a:ext cx="28576" cy="58293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35417</xdr:colOff>
      <xdr:row>9</xdr:row>
      <xdr:rowOff>77152</xdr:rowOff>
    </xdr:from>
    <xdr:to>
      <xdr:col>7</xdr:col>
      <xdr:colOff>543646</xdr:colOff>
      <xdr:row>26</xdr:row>
      <xdr:rowOff>85726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192" y="2163127"/>
          <a:ext cx="3537179" cy="366617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0</xdr:colOff>
      <xdr:row>5</xdr:row>
      <xdr:rowOff>28575</xdr:rowOff>
    </xdr:from>
    <xdr:to>
      <xdr:col>10</xdr:col>
      <xdr:colOff>295275</xdr:colOff>
      <xdr:row>8</xdr:row>
      <xdr:rowOff>196126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348" r="10954"/>
        <a:stretch/>
      </xdr:blipFill>
      <xdr:spPr>
        <a:xfrm>
          <a:off x="104775" y="1238250"/>
          <a:ext cx="5419725" cy="824776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1</xdr:row>
      <xdr:rowOff>28575</xdr:rowOff>
    </xdr:from>
    <xdr:to>
      <xdr:col>14</xdr:col>
      <xdr:colOff>1085851</xdr:colOff>
      <xdr:row>1</xdr:row>
      <xdr:rowOff>31356</xdr:rowOff>
    </xdr:to>
    <xdr:sp macro="" textlink="">
      <xdr:nvSpPr>
        <xdr:cNvPr id="2" name="Line 5"/>
        <xdr:cNvSpPr>
          <a:spLocks noChangeShapeType="1"/>
        </xdr:cNvSpPr>
      </xdr:nvSpPr>
      <xdr:spPr bwMode="auto">
        <a:xfrm flipV="1">
          <a:off x="85726" y="352425"/>
          <a:ext cx="7667625" cy="2781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11</xdr:col>
      <xdr:colOff>104775</xdr:colOff>
      <xdr:row>1</xdr:row>
      <xdr:rowOff>28575</xdr:rowOff>
    </xdr:from>
    <xdr:to>
      <xdr:col>11</xdr:col>
      <xdr:colOff>114300</xdr:colOff>
      <xdr:row>23</xdr:row>
      <xdr:rowOff>57150</xdr:rowOff>
    </xdr:to>
    <xdr:cxnSp macro="">
      <xdr:nvCxnSpPr>
        <xdr:cNvPr id="10" name="直線コネクタ 9"/>
        <xdr:cNvCxnSpPr>
          <a:cxnSpLocks noChangeShapeType="1"/>
        </xdr:cNvCxnSpPr>
      </xdr:nvCxnSpPr>
      <xdr:spPr bwMode="auto">
        <a:xfrm flipH="1">
          <a:off x="5314950" y="352425"/>
          <a:ext cx="9525" cy="48768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361951</xdr:colOff>
      <xdr:row>5</xdr:row>
      <xdr:rowOff>152400</xdr:rowOff>
    </xdr:from>
    <xdr:to>
      <xdr:col>2</xdr:col>
      <xdr:colOff>190500</xdr:colOff>
      <xdr:row>6</xdr:row>
      <xdr:rowOff>114300</xdr:rowOff>
    </xdr:to>
    <xdr:sp macro="" textlink="">
      <xdr:nvSpPr>
        <xdr:cNvPr id="12" name="角丸四角形 11"/>
        <xdr:cNvSpPr/>
      </xdr:nvSpPr>
      <xdr:spPr bwMode="auto">
        <a:xfrm>
          <a:off x="466726" y="1362075"/>
          <a:ext cx="352424" cy="1809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104775</xdr:colOff>
      <xdr:row>10</xdr:row>
      <xdr:rowOff>57150</xdr:rowOff>
    </xdr:from>
    <xdr:to>
      <xdr:col>2</xdr:col>
      <xdr:colOff>104775</xdr:colOff>
      <xdr:row>11</xdr:row>
      <xdr:rowOff>123824</xdr:rowOff>
    </xdr:to>
    <xdr:sp macro="" textlink="">
      <xdr:nvSpPr>
        <xdr:cNvPr id="8" name="角丸四角形 7"/>
        <xdr:cNvSpPr/>
      </xdr:nvSpPr>
      <xdr:spPr bwMode="auto">
        <a:xfrm>
          <a:off x="209550" y="2362200"/>
          <a:ext cx="523875" cy="285749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28576</xdr:colOff>
      <xdr:row>8</xdr:row>
      <xdr:rowOff>28574</xdr:rowOff>
    </xdr:from>
    <xdr:to>
      <xdr:col>9</xdr:col>
      <xdr:colOff>209550</xdr:colOff>
      <xdr:row>9</xdr:row>
      <xdr:rowOff>9524</xdr:rowOff>
    </xdr:to>
    <xdr:sp macro="" textlink="">
      <xdr:nvSpPr>
        <xdr:cNvPr id="15" name="角丸四角形 14"/>
        <xdr:cNvSpPr/>
      </xdr:nvSpPr>
      <xdr:spPr bwMode="auto">
        <a:xfrm>
          <a:off x="4333876" y="1895474"/>
          <a:ext cx="180974" cy="2000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371475</xdr:colOff>
      <xdr:row>8</xdr:row>
      <xdr:rowOff>128587</xdr:rowOff>
    </xdr:from>
    <xdr:to>
      <xdr:col>9</xdr:col>
      <xdr:colOff>28576</xdr:colOff>
      <xdr:row>10</xdr:row>
      <xdr:rowOff>142875</xdr:rowOff>
    </xdr:to>
    <xdr:cxnSp macro="">
      <xdr:nvCxnSpPr>
        <xdr:cNvPr id="17" name="直線コネクタ 16"/>
        <xdr:cNvCxnSpPr>
          <a:stCxn id="15" idx="1"/>
        </xdr:cNvCxnSpPr>
      </xdr:nvCxnSpPr>
      <xdr:spPr>
        <a:xfrm flipH="1">
          <a:off x="3505200" y="1995487"/>
          <a:ext cx="828676" cy="452438"/>
        </a:xfrm>
        <a:prstGeom prst="line">
          <a:avLst/>
        </a:prstGeom>
        <a:ln w="19050">
          <a:solidFill>
            <a:srgbClr val="FF0000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</xdr:colOff>
      <xdr:row>11</xdr:row>
      <xdr:rowOff>200026</xdr:rowOff>
    </xdr:from>
    <xdr:to>
      <xdr:col>15</xdr:col>
      <xdr:colOff>161925</xdr:colOff>
      <xdr:row>14</xdr:row>
      <xdr:rowOff>38101</xdr:rowOff>
    </xdr:to>
    <xdr:sp macro="" textlink="">
      <xdr:nvSpPr>
        <xdr:cNvPr id="13" name="テキスト ボックス 12"/>
        <xdr:cNvSpPr txBox="1"/>
      </xdr:nvSpPr>
      <xdr:spPr>
        <a:xfrm>
          <a:off x="7038976" y="2724151"/>
          <a:ext cx="1523999" cy="49530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50"/>
            <a:t>緑のセルの表示形式を</a:t>
          </a:r>
          <a:endParaRPr kumimoji="1" lang="en-US" altLang="ja-JP" sz="1050"/>
        </a:p>
        <a:p>
          <a:r>
            <a:rPr kumimoji="1" lang="ja-JP" altLang="en-US" sz="1050"/>
            <a:t>変更しましょう</a:t>
          </a:r>
          <a:endParaRPr kumimoji="1" lang="en-US" altLang="ja-JP" sz="1050"/>
        </a:p>
      </xdr:txBody>
    </xdr:sp>
    <xdr:clientData/>
  </xdr:twoCellAnchor>
  <xdr:twoCellAnchor>
    <xdr:from>
      <xdr:col>14</xdr:col>
      <xdr:colOff>590550</xdr:colOff>
      <xdr:row>10</xdr:row>
      <xdr:rowOff>47625</xdr:rowOff>
    </xdr:from>
    <xdr:to>
      <xdr:col>14</xdr:col>
      <xdr:colOff>590551</xdr:colOff>
      <xdr:row>11</xdr:row>
      <xdr:rowOff>171451</xdr:rowOff>
    </xdr:to>
    <xdr:cxnSp macro="">
      <xdr:nvCxnSpPr>
        <xdr:cNvPr id="22" name="直線矢印コネクタ 21"/>
        <xdr:cNvCxnSpPr/>
      </xdr:nvCxnSpPr>
      <xdr:spPr>
        <a:xfrm flipH="1" flipV="1">
          <a:off x="7629525" y="2352675"/>
          <a:ext cx="1" cy="342901"/>
        </a:xfrm>
        <a:prstGeom prst="straightConnector1">
          <a:avLst/>
        </a:prstGeom>
        <a:ln w="1905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6</xdr:row>
      <xdr:rowOff>57150</xdr:rowOff>
    </xdr:from>
    <xdr:to>
      <xdr:col>8</xdr:col>
      <xdr:colOff>28575</xdr:colOff>
      <xdr:row>9</xdr:row>
      <xdr:rowOff>103935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400175"/>
          <a:ext cx="4543425" cy="67543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0</xdr:col>
      <xdr:colOff>114301</xdr:colOff>
      <xdr:row>1</xdr:row>
      <xdr:rowOff>66675</xdr:rowOff>
    </xdr:from>
    <xdr:to>
      <xdr:col>12</xdr:col>
      <xdr:colOff>561976</xdr:colOff>
      <xdr:row>1</xdr:row>
      <xdr:rowOff>69456</xdr:rowOff>
    </xdr:to>
    <xdr:sp macro="" textlink="">
      <xdr:nvSpPr>
        <xdr:cNvPr id="18433" name="Line 5"/>
        <xdr:cNvSpPr>
          <a:spLocks noChangeShapeType="1"/>
        </xdr:cNvSpPr>
      </xdr:nvSpPr>
      <xdr:spPr bwMode="auto">
        <a:xfrm flipV="1">
          <a:off x="114301" y="390525"/>
          <a:ext cx="7677150" cy="2781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304856</xdr:colOff>
      <xdr:row>10</xdr:row>
      <xdr:rowOff>63134</xdr:rowOff>
    </xdr:from>
    <xdr:to>
      <xdr:col>7</xdr:col>
      <xdr:colOff>456947</xdr:colOff>
      <xdr:row>19</xdr:row>
      <xdr:rowOff>85725</xdr:rowOff>
    </xdr:to>
    <xdr:pic>
      <xdr:nvPicPr>
        <xdr:cNvPr id="18439" name="図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b="28996"/>
        <a:stretch/>
      </xdr:blipFill>
      <xdr:spPr bwMode="auto">
        <a:xfrm>
          <a:off x="447731" y="2206259"/>
          <a:ext cx="3133416" cy="1565641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295359</xdr:colOff>
      <xdr:row>19</xdr:row>
      <xdr:rowOff>144972</xdr:rowOff>
    </xdr:from>
    <xdr:to>
      <xdr:col>7</xdr:col>
      <xdr:colOff>552534</xdr:colOff>
      <xdr:row>24</xdr:row>
      <xdr:rowOff>107390</xdr:rowOff>
    </xdr:to>
    <xdr:pic>
      <xdr:nvPicPr>
        <xdr:cNvPr id="18440" name="図 1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8234" y="3831147"/>
          <a:ext cx="3238500" cy="876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210000</xdr:colOff>
      <xdr:row>23</xdr:row>
      <xdr:rowOff>171450</xdr:rowOff>
    </xdr:from>
    <xdr:to>
      <xdr:col>3</xdr:col>
      <xdr:colOff>688582</xdr:colOff>
      <xdr:row>24</xdr:row>
      <xdr:rowOff>161925</xdr:rowOff>
    </xdr:to>
    <xdr:sp macro="" textlink="">
      <xdr:nvSpPr>
        <xdr:cNvPr id="22" name="AutoShape 15"/>
        <xdr:cNvSpPr>
          <a:spLocks noChangeArrowheads="1"/>
        </xdr:cNvSpPr>
      </xdr:nvSpPr>
      <xdr:spPr bwMode="auto">
        <a:xfrm>
          <a:off x="876750" y="4572000"/>
          <a:ext cx="792907" cy="190500"/>
        </a:xfrm>
        <a:prstGeom prst="borderCallout1">
          <a:avLst>
            <a:gd name="adj1" fmla="val -10570"/>
            <a:gd name="adj2" fmla="val 60910"/>
            <a:gd name="adj3" fmla="val -70332"/>
            <a:gd name="adj4" fmla="val 45172"/>
          </a:avLst>
        </a:prstGeom>
        <a:solidFill>
          <a:srgbClr val="FFCC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数値を入力</a:t>
          </a:r>
        </a:p>
      </xdr:txBody>
    </xdr:sp>
    <xdr:clientData/>
  </xdr:twoCellAnchor>
  <xdr:twoCellAnchor>
    <xdr:from>
      <xdr:col>3</xdr:col>
      <xdr:colOff>794171</xdr:colOff>
      <xdr:row>23</xdr:row>
      <xdr:rowOff>171450</xdr:rowOff>
    </xdr:from>
    <xdr:to>
      <xdr:col>5</xdr:col>
      <xdr:colOff>205841</xdr:colOff>
      <xdr:row>24</xdr:row>
      <xdr:rowOff>161925</xdr:rowOff>
    </xdr:to>
    <xdr:sp macro="" textlink="">
      <xdr:nvSpPr>
        <xdr:cNvPr id="23" name="AutoShape 16"/>
        <xdr:cNvSpPr>
          <a:spLocks noChangeArrowheads="1"/>
        </xdr:cNvSpPr>
      </xdr:nvSpPr>
      <xdr:spPr bwMode="auto">
        <a:xfrm>
          <a:off x="1775246" y="4572000"/>
          <a:ext cx="754695" cy="190500"/>
        </a:xfrm>
        <a:prstGeom prst="borderCallout1">
          <a:avLst>
            <a:gd name="adj1" fmla="val -7708"/>
            <a:gd name="adj2" fmla="val 47175"/>
            <a:gd name="adj3" fmla="val -90000"/>
            <a:gd name="adj4" fmla="val 70377"/>
          </a:avLst>
        </a:prstGeom>
        <a:solidFill>
          <a:srgbClr val="FFCC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書式を選択</a:t>
          </a:r>
        </a:p>
      </xdr:txBody>
    </xdr:sp>
    <xdr:clientData/>
  </xdr:twoCellAnchor>
  <xdr:twoCellAnchor>
    <xdr:from>
      <xdr:col>3</xdr:col>
      <xdr:colOff>30289</xdr:colOff>
      <xdr:row>10</xdr:row>
      <xdr:rowOff>76200</xdr:rowOff>
    </xdr:from>
    <xdr:to>
      <xdr:col>3</xdr:col>
      <xdr:colOff>727665</xdr:colOff>
      <xdr:row>11</xdr:row>
      <xdr:rowOff>38100</xdr:rowOff>
    </xdr:to>
    <xdr:sp macro="" textlink="">
      <xdr:nvSpPr>
        <xdr:cNvPr id="25" name="角丸四角形 24"/>
        <xdr:cNvSpPr/>
      </xdr:nvSpPr>
      <xdr:spPr bwMode="auto">
        <a:xfrm>
          <a:off x="1011364" y="2219325"/>
          <a:ext cx="697376" cy="1333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39814</xdr:colOff>
      <xdr:row>11</xdr:row>
      <xdr:rowOff>47625</xdr:rowOff>
    </xdr:from>
    <xdr:to>
      <xdr:col>4</xdr:col>
      <xdr:colOff>396060</xdr:colOff>
      <xdr:row>12</xdr:row>
      <xdr:rowOff>114300</xdr:rowOff>
    </xdr:to>
    <xdr:sp macro="" textlink="">
      <xdr:nvSpPr>
        <xdr:cNvPr id="19" name="角丸四角形 18"/>
        <xdr:cNvSpPr/>
      </xdr:nvSpPr>
      <xdr:spPr bwMode="auto">
        <a:xfrm>
          <a:off x="1020889" y="2362200"/>
          <a:ext cx="1299221" cy="2381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5563</xdr:colOff>
      <xdr:row>11</xdr:row>
      <xdr:rowOff>38100</xdr:rowOff>
    </xdr:from>
    <xdr:to>
      <xdr:col>7</xdr:col>
      <xdr:colOff>466472</xdr:colOff>
      <xdr:row>12</xdr:row>
      <xdr:rowOff>161925</xdr:rowOff>
    </xdr:to>
    <xdr:sp macro="" textlink="">
      <xdr:nvSpPr>
        <xdr:cNvPr id="20" name="角丸四角形 19"/>
        <xdr:cNvSpPr/>
      </xdr:nvSpPr>
      <xdr:spPr bwMode="auto">
        <a:xfrm>
          <a:off x="2329663" y="2352675"/>
          <a:ext cx="1261009" cy="2952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200025</xdr:colOff>
      <xdr:row>2</xdr:row>
      <xdr:rowOff>19050</xdr:rowOff>
    </xdr:from>
    <xdr:to>
      <xdr:col>8</xdr:col>
      <xdr:colOff>200025</xdr:colOff>
      <xdr:row>31</xdr:row>
      <xdr:rowOff>95250</xdr:rowOff>
    </xdr:to>
    <xdr:cxnSp macro="">
      <xdr:nvCxnSpPr>
        <xdr:cNvPr id="16" name="直線コネクタ 15"/>
        <xdr:cNvCxnSpPr>
          <a:cxnSpLocks noChangeShapeType="1"/>
        </xdr:cNvCxnSpPr>
      </xdr:nvCxnSpPr>
      <xdr:spPr bwMode="auto">
        <a:xfrm>
          <a:off x="4972050" y="504825"/>
          <a:ext cx="0" cy="53911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371476</xdr:colOff>
      <xdr:row>6</xdr:row>
      <xdr:rowOff>161925</xdr:rowOff>
    </xdr:from>
    <xdr:to>
      <xdr:col>2</xdr:col>
      <xdr:colOff>152401</xdr:colOff>
      <xdr:row>7</xdr:row>
      <xdr:rowOff>104775</xdr:rowOff>
    </xdr:to>
    <xdr:sp macro="" textlink="">
      <xdr:nvSpPr>
        <xdr:cNvPr id="18" name="角丸四角形 17"/>
        <xdr:cNvSpPr/>
      </xdr:nvSpPr>
      <xdr:spPr bwMode="auto">
        <a:xfrm>
          <a:off x="514351" y="1504950"/>
          <a:ext cx="304800" cy="171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552451</xdr:colOff>
      <xdr:row>7</xdr:row>
      <xdr:rowOff>57149</xdr:rowOff>
    </xdr:from>
    <xdr:to>
      <xdr:col>7</xdr:col>
      <xdr:colOff>933450</xdr:colOff>
      <xdr:row>9</xdr:row>
      <xdr:rowOff>47624</xdr:rowOff>
    </xdr:to>
    <xdr:sp macro="" textlink="">
      <xdr:nvSpPr>
        <xdr:cNvPr id="24" name="角丸四角形 23"/>
        <xdr:cNvSpPr/>
      </xdr:nvSpPr>
      <xdr:spPr bwMode="auto">
        <a:xfrm>
          <a:off x="3676651" y="1628774"/>
          <a:ext cx="380999" cy="3905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352425</xdr:colOff>
      <xdr:row>22</xdr:row>
      <xdr:rowOff>9526</xdr:rowOff>
    </xdr:from>
    <xdr:to>
      <xdr:col>3</xdr:col>
      <xdr:colOff>752475</xdr:colOff>
      <xdr:row>23</xdr:row>
      <xdr:rowOff>19051</xdr:rowOff>
    </xdr:to>
    <xdr:sp macro="" textlink="">
      <xdr:nvSpPr>
        <xdr:cNvPr id="26" name="角丸四角形 25"/>
        <xdr:cNvSpPr/>
      </xdr:nvSpPr>
      <xdr:spPr bwMode="auto">
        <a:xfrm>
          <a:off x="495300" y="4210051"/>
          <a:ext cx="1238250" cy="2095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361950</xdr:colOff>
      <xdr:row>22</xdr:row>
      <xdr:rowOff>28575</xdr:rowOff>
    </xdr:from>
    <xdr:to>
      <xdr:col>7</xdr:col>
      <xdr:colOff>285750</xdr:colOff>
      <xdr:row>23</xdr:row>
      <xdr:rowOff>0</xdr:rowOff>
    </xdr:to>
    <xdr:sp macro="" textlink="">
      <xdr:nvSpPr>
        <xdr:cNvPr id="27" name="角丸四角形 26"/>
        <xdr:cNvSpPr/>
      </xdr:nvSpPr>
      <xdr:spPr bwMode="auto">
        <a:xfrm>
          <a:off x="2286000" y="4229100"/>
          <a:ext cx="1123950" cy="171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466725</xdr:colOff>
      <xdr:row>5</xdr:row>
      <xdr:rowOff>266699</xdr:rowOff>
    </xdr:from>
    <xdr:to>
      <xdr:col>18</xdr:col>
      <xdr:colOff>238125</xdr:colOff>
      <xdr:row>15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466725</xdr:colOff>
      <xdr:row>16</xdr:row>
      <xdr:rowOff>0</xdr:rowOff>
    </xdr:from>
    <xdr:to>
      <xdr:col>18</xdr:col>
      <xdr:colOff>238125</xdr:colOff>
      <xdr:row>25</xdr:row>
      <xdr:rowOff>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1971676</xdr:colOff>
      <xdr:row>3</xdr:row>
      <xdr:rowOff>66676</xdr:rowOff>
    </xdr:from>
    <xdr:to>
      <xdr:col>7</xdr:col>
      <xdr:colOff>449910</xdr:colOff>
      <xdr:row>7</xdr:row>
      <xdr:rowOff>142876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5826" y="742951"/>
          <a:ext cx="2459684" cy="7048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47625</xdr:colOff>
      <xdr:row>9</xdr:row>
      <xdr:rowOff>95250</xdr:rowOff>
    </xdr:from>
    <xdr:to>
      <xdr:col>5</xdr:col>
      <xdr:colOff>1268689</xdr:colOff>
      <xdr:row>19</xdr:row>
      <xdr:rowOff>57150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b="42682"/>
        <a:stretch/>
      </xdr:blipFill>
      <xdr:spPr>
        <a:xfrm>
          <a:off x="190500" y="1800225"/>
          <a:ext cx="3802339" cy="199072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0</xdr:row>
      <xdr:rowOff>409575</xdr:rowOff>
    </xdr:from>
    <xdr:to>
      <xdr:col>9</xdr:col>
      <xdr:colOff>304800</xdr:colOff>
      <xdr:row>0</xdr:row>
      <xdr:rowOff>409575</xdr:rowOff>
    </xdr:to>
    <xdr:sp macro="" textlink="">
      <xdr:nvSpPr>
        <xdr:cNvPr id="26626" name="Line 5"/>
        <xdr:cNvSpPr>
          <a:spLocks noChangeShapeType="1"/>
        </xdr:cNvSpPr>
      </xdr:nvSpPr>
      <xdr:spPr bwMode="auto">
        <a:xfrm>
          <a:off x="114300" y="409575"/>
          <a:ext cx="827722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3</xdr:col>
      <xdr:colOff>314326</xdr:colOff>
      <xdr:row>14</xdr:row>
      <xdr:rowOff>85725</xdr:rowOff>
    </xdr:from>
    <xdr:to>
      <xdr:col>5</xdr:col>
      <xdr:colOff>38100</xdr:colOff>
      <xdr:row>16</xdr:row>
      <xdr:rowOff>123825</xdr:rowOff>
    </xdr:to>
    <xdr:sp macro="" textlink="">
      <xdr:nvSpPr>
        <xdr:cNvPr id="25" name="Text Box 19"/>
        <xdr:cNvSpPr txBox="1">
          <a:spLocks noChangeArrowheads="1"/>
        </xdr:cNvSpPr>
      </xdr:nvSpPr>
      <xdr:spPr bwMode="auto">
        <a:xfrm>
          <a:off x="1828801" y="2819400"/>
          <a:ext cx="933449" cy="438150"/>
        </a:xfrm>
        <a:prstGeom prst="rect">
          <a:avLst/>
        </a:prstGeom>
        <a:solidFill>
          <a:srgbClr val="FFFFFF"/>
        </a:solidFill>
        <a:ln w="9525">
          <a:solidFill>
            <a:srgbClr val="C0C0C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  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↑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ここまでドラッグ</a:t>
          </a:r>
        </a:p>
      </xdr:txBody>
    </xdr:sp>
    <xdr:clientData/>
  </xdr:twoCellAnchor>
  <xdr:twoCellAnchor>
    <xdr:from>
      <xdr:col>5</xdr:col>
      <xdr:colOff>781050</xdr:colOff>
      <xdr:row>11</xdr:row>
      <xdr:rowOff>38100</xdr:rowOff>
    </xdr:from>
    <xdr:to>
      <xdr:col>5</xdr:col>
      <xdr:colOff>1228725</xdr:colOff>
      <xdr:row>12</xdr:row>
      <xdr:rowOff>76200</xdr:rowOff>
    </xdr:to>
    <xdr:sp macro="" textlink="">
      <xdr:nvSpPr>
        <xdr:cNvPr id="26631" name="AutoShape 19"/>
        <xdr:cNvSpPr>
          <a:spLocks noChangeArrowheads="1"/>
        </xdr:cNvSpPr>
      </xdr:nvSpPr>
      <xdr:spPr bwMode="auto">
        <a:xfrm>
          <a:off x="3505200" y="2171700"/>
          <a:ext cx="447675" cy="238125"/>
        </a:xfrm>
        <a:prstGeom prst="leftRightArrow">
          <a:avLst>
            <a:gd name="adj1" fmla="val 50000"/>
            <a:gd name="adj2" fmla="val 50003"/>
          </a:avLst>
        </a:prstGeom>
        <a:solidFill>
          <a:srgbClr val="558ED5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2171698</xdr:colOff>
      <xdr:row>5</xdr:row>
      <xdr:rowOff>28573</xdr:rowOff>
    </xdr:from>
    <xdr:to>
      <xdr:col>5</xdr:col>
      <xdr:colOff>2447926</xdr:colOff>
      <xdr:row>7</xdr:row>
      <xdr:rowOff>76200</xdr:rowOff>
    </xdr:to>
    <xdr:sp macro="" textlink="">
      <xdr:nvSpPr>
        <xdr:cNvPr id="33" name="角丸四角形 32"/>
        <xdr:cNvSpPr/>
      </xdr:nvSpPr>
      <xdr:spPr>
        <a:xfrm>
          <a:off x="4895848" y="990598"/>
          <a:ext cx="276228" cy="390527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400051</xdr:colOff>
      <xdr:row>20</xdr:row>
      <xdr:rowOff>57149</xdr:rowOff>
    </xdr:from>
    <xdr:to>
      <xdr:col>9</xdr:col>
      <xdr:colOff>523875</xdr:colOff>
      <xdr:row>24</xdr:row>
      <xdr:rowOff>95250</xdr:rowOff>
    </xdr:to>
    <xdr:sp macro="" textlink="">
      <xdr:nvSpPr>
        <xdr:cNvPr id="34" name="Text Box 19"/>
        <xdr:cNvSpPr txBox="1">
          <a:spLocks noChangeArrowheads="1"/>
        </xdr:cNvSpPr>
      </xdr:nvSpPr>
      <xdr:spPr bwMode="auto">
        <a:xfrm>
          <a:off x="3124201" y="3990974"/>
          <a:ext cx="5476874" cy="838201"/>
        </a:xfrm>
        <a:prstGeom prst="rect">
          <a:avLst/>
        </a:prstGeom>
        <a:solidFill>
          <a:srgbClr val="FFCCFF"/>
        </a:solidFill>
        <a:ln w="190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108000" rIns="36000" bIns="36000" anchor="t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  <a:cs typeface="+mn-cs"/>
            </a:rPr>
            <a:t>☆通常の画面表示に戻したい場合は </a:t>
          </a:r>
          <a:endParaRPr lang="en-US" altLang="ja-JP" sz="1050" b="0" i="0" u="none" strike="noStrike" baseline="0">
            <a:solidFill>
              <a:srgbClr val="000000"/>
            </a:solidFill>
            <a:latin typeface="HG丸ｺﾞｼｯｸM-PRO" pitchFamily="50" charset="-128"/>
            <a:ea typeface="HG丸ｺﾞｼｯｸM-PRO" pitchFamily="50" charset="-128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  <a:cs typeface="+mn-cs"/>
            </a:rPr>
            <a:t>「表示」→「標準」をクリックします</a:t>
          </a:r>
        </a:p>
      </xdr:txBody>
    </xdr:sp>
    <xdr:clientData/>
  </xdr:twoCellAnchor>
  <xdr:twoCellAnchor>
    <xdr:from>
      <xdr:col>5</xdr:col>
      <xdr:colOff>1352551</xdr:colOff>
      <xdr:row>10</xdr:row>
      <xdr:rowOff>88232</xdr:rowOff>
    </xdr:from>
    <xdr:to>
      <xdr:col>5</xdr:col>
      <xdr:colOff>1895478</xdr:colOff>
      <xdr:row>13</xdr:row>
      <xdr:rowOff>116807</xdr:rowOff>
    </xdr:to>
    <xdr:sp macro="" textlink="">
      <xdr:nvSpPr>
        <xdr:cNvPr id="37" name="下矢印 36"/>
        <xdr:cNvSpPr/>
      </xdr:nvSpPr>
      <xdr:spPr>
        <a:xfrm rot="16200000">
          <a:off x="4033840" y="2064668"/>
          <a:ext cx="628650" cy="542927"/>
        </a:xfrm>
        <a:prstGeom prst="downArrow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1922303</xdr:colOff>
      <xdr:row>9</xdr:row>
      <xdr:rowOff>113113</xdr:rowOff>
    </xdr:from>
    <xdr:to>
      <xdr:col>9</xdr:col>
      <xdr:colOff>532492</xdr:colOff>
      <xdr:row>19</xdr:row>
      <xdr:rowOff>66675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b="18101"/>
        <a:stretch/>
      </xdr:blipFill>
      <xdr:spPr>
        <a:xfrm>
          <a:off x="4646453" y="1818088"/>
          <a:ext cx="3963239" cy="1982387"/>
        </a:xfrm>
        <a:prstGeom prst="rect">
          <a:avLst/>
        </a:prstGeom>
      </xdr:spPr>
    </xdr:pic>
    <xdr:clientData/>
  </xdr:twoCellAnchor>
  <xdr:twoCellAnchor>
    <xdr:from>
      <xdr:col>5</xdr:col>
      <xdr:colOff>2809872</xdr:colOff>
      <xdr:row>20</xdr:row>
      <xdr:rowOff>114299</xdr:rowOff>
    </xdr:from>
    <xdr:to>
      <xdr:col>9</xdr:col>
      <xdr:colOff>457200</xdr:colOff>
      <xdr:row>23</xdr:row>
      <xdr:rowOff>171449</xdr:rowOff>
    </xdr:to>
    <xdr:grpSp>
      <xdr:nvGrpSpPr>
        <xdr:cNvPr id="7" name="グループ化 6"/>
        <xdr:cNvGrpSpPr/>
      </xdr:nvGrpSpPr>
      <xdr:grpSpPr>
        <a:xfrm>
          <a:off x="5534022" y="4048124"/>
          <a:ext cx="3000378" cy="657225"/>
          <a:chOff x="5191122" y="4038600"/>
          <a:chExt cx="3286128" cy="936217"/>
        </a:xfrm>
      </xdr:grpSpPr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10175" y="4038600"/>
            <a:ext cx="3267075" cy="936217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16" name="角丸四角形 15"/>
          <xdr:cNvSpPr/>
        </xdr:nvSpPr>
        <xdr:spPr>
          <a:xfrm>
            <a:off x="5191122" y="4352923"/>
            <a:ext cx="352427" cy="514352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8" name="角丸四角形 17"/>
          <xdr:cNvSpPr/>
        </xdr:nvSpPr>
        <xdr:spPr>
          <a:xfrm>
            <a:off x="8029575" y="4171950"/>
            <a:ext cx="409575" cy="21907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7</xdr:col>
      <xdr:colOff>238125</xdr:colOff>
      <xdr:row>5</xdr:row>
      <xdr:rowOff>85028</xdr:rowOff>
    </xdr:from>
    <xdr:to>
      <xdr:col>9</xdr:col>
      <xdr:colOff>476250</xdr:colOff>
      <xdr:row>9</xdr:row>
      <xdr:rowOff>9525</xdr:rowOff>
    </xdr:to>
    <xdr:pic>
      <xdr:nvPicPr>
        <xdr:cNvPr id="26638" name="il_fi" descr="011971c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43725" y="1047053"/>
          <a:ext cx="1609725" cy="66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419100</xdr:colOff>
      <xdr:row>1</xdr:row>
      <xdr:rowOff>19050</xdr:rowOff>
    </xdr:to>
    <xdr:sp macro="" textlink="">
      <xdr:nvSpPr>
        <xdr:cNvPr id="24578" name="Line 5"/>
        <xdr:cNvSpPr>
          <a:spLocks noChangeShapeType="1"/>
        </xdr:cNvSpPr>
      </xdr:nvSpPr>
      <xdr:spPr bwMode="auto">
        <a:xfrm>
          <a:off x="219075" y="428625"/>
          <a:ext cx="7267575" cy="1905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1</xdr:rowOff>
    </xdr:from>
    <xdr:to>
      <xdr:col>5</xdr:col>
      <xdr:colOff>1276350</xdr:colOff>
      <xdr:row>15</xdr:row>
      <xdr:rowOff>2593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8866"/>
        <a:stretch/>
      </xdr:blipFill>
      <xdr:spPr>
        <a:xfrm>
          <a:off x="266700" y="1647826"/>
          <a:ext cx="3286125" cy="103129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5</xdr:col>
      <xdr:colOff>752475</xdr:colOff>
      <xdr:row>11</xdr:row>
      <xdr:rowOff>28575</xdr:rowOff>
    </xdr:from>
    <xdr:to>
      <xdr:col>5</xdr:col>
      <xdr:colOff>1114425</xdr:colOff>
      <xdr:row>14</xdr:row>
      <xdr:rowOff>57150</xdr:rowOff>
    </xdr:to>
    <xdr:sp macro="" textlink="">
      <xdr:nvSpPr>
        <xdr:cNvPr id="14" name="角丸四角形 13"/>
        <xdr:cNvSpPr/>
      </xdr:nvSpPr>
      <xdr:spPr>
        <a:xfrm>
          <a:off x="3028950" y="2019300"/>
          <a:ext cx="361950" cy="5429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457199</xdr:colOff>
      <xdr:row>9</xdr:row>
      <xdr:rowOff>142875</xdr:rowOff>
    </xdr:from>
    <xdr:to>
      <xdr:col>5</xdr:col>
      <xdr:colOff>19049</xdr:colOff>
      <xdr:row>11</xdr:row>
      <xdr:rowOff>66674</xdr:rowOff>
    </xdr:to>
    <xdr:sp macro="" textlink="">
      <xdr:nvSpPr>
        <xdr:cNvPr id="15" name="角丸四角形 14"/>
        <xdr:cNvSpPr/>
      </xdr:nvSpPr>
      <xdr:spPr>
        <a:xfrm>
          <a:off x="1447799" y="1790700"/>
          <a:ext cx="847725" cy="266699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228600</xdr:colOff>
      <xdr:row>15</xdr:row>
      <xdr:rowOff>161925</xdr:rowOff>
    </xdr:from>
    <xdr:to>
      <xdr:col>6</xdr:col>
      <xdr:colOff>47625</xdr:colOff>
      <xdr:row>30</xdr:row>
      <xdr:rowOff>103930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9170" r="43404" b="11827"/>
        <a:stretch/>
      </xdr:blipFill>
      <xdr:spPr>
        <a:xfrm>
          <a:off x="257175" y="2838450"/>
          <a:ext cx="3667125" cy="251375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4</xdr:col>
      <xdr:colOff>380999</xdr:colOff>
      <xdr:row>19</xdr:row>
      <xdr:rowOff>47626</xdr:rowOff>
    </xdr:from>
    <xdr:to>
      <xdr:col>5</xdr:col>
      <xdr:colOff>1562099</xdr:colOff>
      <xdr:row>20</xdr:row>
      <xdr:rowOff>47626</xdr:rowOff>
    </xdr:to>
    <xdr:sp macro="" textlink="">
      <xdr:nvSpPr>
        <xdr:cNvPr id="12" name="角丸四角形 11"/>
        <xdr:cNvSpPr/>
      </xdr:nvSpPr>
      <xdr:spPr>
        <a:xfrm>
          <a:off x="1371599" y="3409951"/>
          <a:ext cx="2466975" cy="171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6</xdr:col>
      <xdr:colOff>197744</xdr:colOff>
      <xdr:row>8</xdr:row>
      <xdr:rowOff>66675</xdr:rowOff>
    </xdr:from>
    <xdr:to>
      <xdr:col>12</xdr:col>
      <xdr:colOff>628651</xdr:colOff>
      <xdr:row>26</xdr:row>
      <xdr:rowOff>152401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004" r="46701" b="12390"/>
        <a:stretch/>
      </xdr:blipFill>
      <xdr:spPr>
        <a:xfrm>
          <a:off x="4074419" y="1543050"/>
          <a:ext cx="4802882" cy="3171826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9</xdr:row>
      <xdr:rowOff>152398</xdr:rowOff>
    </xdr:from>
    <xdr:to>
      <xdr:col>12</xdr:col>
      <xdr:colOff>628650</xdr:colOff>
      <xdr:row>14</xdr:row>
      <xdr:rowOff>9525</xdr:rowOff>
    </xdr:to>
    <xdr:sp macro="" textlink="">
      <xdr:nvSpPr>
        <xdr:cNvPr id="13" name="Oval 35"/>
        <xdr:cNvSpPr>
          <a:spLocks noChangeArrowheads="1"/>
        </xdr:cNvSpPr>
      </xdr:nvSpPr>
      <xdr:spPr bwMode="auto">
        <a:xfrm>
          <a:off x="4038600" y="1800223"/>
          <a:ext cx="4838700" cy="714377"/>
        </a:xfrm>
        <a:prstGeom prst="roundRect">
          <a:avLst>
            <a:gd name="adj" fmla="val 10000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10</xdr:row>
      <xdr:rowOff>114300</xdr:rowOff>
    </xdr:from>
    <xdr:to>
      <xdr:col>10</xdr:col>
      <xdr:colOff>104775</xdr:colOff>
      <xdr:row>26</xdr:row>
      <xdr:rowOff>133350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74903" t="31546" r="7729" b="6713"/>
        <a:stretch/>
      </xdr:blipFill>
      <xdr:spPr>
        <a:xfrm>
          <a:off x="5334000" y="1762125"/>
          <a:ext cx="2009775" cy="2762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5</xdr:row>
      <xdr:rowOff>10447</xdr:rowOff>
    </xdr:from>
    <xdr:to>
      <xdr:col>6</xdr:col>
      <xdr:colOff>1008687</xdr:colOff>
      <xdr:row>20</xdr:row>
      <xdr:rowOff>28574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8343" t="24734" b="4158"/>
        <a:stretch/>
      </xdr:blipFill>
      <xdr:spPr>
        <a:xfrm>
          <a:off x="133349" y="801022"/>
          <a:ext cx="4866313" cy="258987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0</xdr:col>
      <xdr:colOff>142874</xdr:colOff>
      <xdr:row>1</xdr:row>
      <xdr:rowOff>1</xdr:rowOff>
    </xdr:from>
    <xdr:to>
      <xdr:col>11</xdr:col>
      <xdr:colOff>685799</xdr:colOff>
      <xdr:row>1</xdr:row>
      <xdr:rowOff>1</xdr:rowOff>
    </xdr:to>
    <xdr:sp macro="" textlink="">
      <xdr:nvSpPr>
        <xdr:cNvPr id="27649" name="Line 5"/>
        <xdr:cNvSpPr>
          <a:spLocks noChangeShapeType="1"/>
        </xdr:cNvSpPr>
      </xdr:nvSpPr>
      <xdr:spPr bwMode="auto">
        <a:xfrm>
          <a:off x="142874" y="323851"/>
          <a:ext cx="846772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5</xdr:col>
      <xdr:colOff>714375</xdr:colOff>
      <xdr:row>1</xdr:row>
      <xdr:rowOff>104775</xdr:rowOff>
    </xdr:from>
    <xdr:to>
      <xdr:col>6</xdr:col>
      <xdr:colOff>838200</xdr:colOff>
      <xdr:row>4</xdr:row>
      <xdr:rowOff>76200</xdr:rowOff>
    </xdr:to>
    <xdr:sp macro="" textlink="">
      <xdr:nvSpPr>
        <xdr:cNvPr id="4" name="角丸四角形 3"/>
        <xdr:cNvSpPr/>
      </xdr:nvSpPr>
      <xdr:spPr>
        <a:xfrm>
          <a:off x="3105150" y="428625"/>
          <a:ext cx="1724025" cy="266700"/>
        </a:xfrm>
        <a:prstGeom prst="roundRect">
          <a:avLst/>
        </a:prstGeom>
        <a:solidFill>
          <a:srgbClr val="FFFF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rgbClr val="FF0000"/>
              </a:solidFill>
            </a:rPr>
            <a:t>「ファイル」タブ → 印刷</a:t>
          </a:r>
        </a:p>
      </xdr:txBody>
    </xdr:sp>
    <xdr:clientData/>
  </xdr:twoCellAnchor>
  <xdr:twoCellAnchor>
    <xdr:from>
      <xdr:col>5</xdr:col>
      <xdr:colOff>1085851</xdr:colOff>
      <xdr:row>20</xdr:row>
      <xdr:rowOff>142874</xdr:rowOff>
    </xdr:from>
    <xdr:to>
      <xdr:col>6</xdr:col>
      <xdr:colOff>695325</xdr:colOff>
      <xdr:row>24</xdr:row>
      <xdr:rowOff>123825</xdr:rowOff>
    </xdr:to>
    <xdr:sp macro="" textlink="">
      <xdr:nvSpPr>
        <xdr:cNvPr id="7" name="角丸四角形吹き出し 6"/>
        <xdr:cNvSpPr/>
      </xdr:nvSpPr>
      <xdr:spPr>
        <a:xfrm>
          <a:off x="3476626" y="3505199"/>
          <a:ext cx="1209674" cy="666751"/>
        </a:xfrm>
        <a:prstGeom prst="wedgeRoundRectCallout">
          <a:avLst>
            <a:gd name="adj1" fmla="val 51199"/>
            <a:gd name="adj2" fmla="val -73826"/>
            <a:gd name="adj3" fmla="val 16667"/>
          </a:avLst>
        </a:prstGeom>
        <a:solidFill>
          <a:schemeClr val="accent2">
            <a:lumMod val="40000"/>
            <a:lumOff val="60000"/>
          </a:schemeClr>
        </a:solidFill>
        <a:ln w="190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1228725</xdr:colOff>
      <xdr:row>21</xdr:row>
      <xdr:rowOff>66675</xdr:rowOff>
    </xdr:from>
    <xdr:to>
      <xdr:col>6</xdr:col>
      <xdr:colOff>542925</xdr:colOff>
      <xdr:row>24</xdr:row>
      <xdr:rowOff>19050</xdr:rowOff>
    </xdr:to>
    <xdr:pic>
      <xdr:nvPicPr>
        <xdr:cNvPr id="27654" name="図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95700" y="3676650"/>
          <a:ext cx="9144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809626</xdr:colOff>
      <xdr:row>25</xdr:row>
      <xdr:rowOff>19051</xdr:rowOff>
    </xdr:from>
    <xdr:to>
      <xdr:col>6</xdr:col>
      <xdr:colOff>647700</xdr:colOff>
      <xdr:row>26</xdr:row>
      <xdr:rowOff>133351</xdr:rowOff>
    </xdr:to>
    <xdr:sp macro="" textlink="">
      <xdr:nvSpPr>
        <xdr:cNvPr id="3" name="線吹き出し 1 (枠付き) 2"/>
        <xdr:cNvSpPr/>
      </xdr:nvSpPr>
      <xdr:spPr>
        <a:xfrm>
          <a:off x="3200401" y="4238626"/>
          <a:ext cx="1438274" cy="285750"/>
        </a:xfrm>
        <a:prstGeom prst="borderCallout1">
          <a:avLst>
            <a:gd name="adj1" fmla="val -5640"/>
            <a:gd name="adj2" fmla="val 21108"/>
            <a:gd name="adj3" fmla="val -85061"/>
            <a:gd name="adj4" fmla="val 37810"/>
          </a:avLst>
        </a:prstGeom>
        <a:noFill/>
        <a:ln>
          <a:solidFill>
            <a:srgbClr val="FF0000"/>
          </a:solidFill>
          <a:headEnd type="none" w="med" len="med"/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余白の表示ボタン</a:t>
          </a:r>
        </a:p>
      </xdr:txBody>
    </xdr:sp>
    <xdr:clientData/>
  </xdr:twoCellAnchor>
  <xdr:twoCellAnchor>
    <xdr:from>
      <xdr:col>9</xdr:col>
      <xdr:colOff>409575</xdr:colOff>
      <xdr:row>16</xdr:row>
      <xdr:rowOff>0</xdr:rowOff>
    </xdr:from>
    <xdr:to>
      <xdr:col>10</xdr:col>
      <xdr:colOff>0</xdr:colOff>
      <xdr:row>16</xdr:row>
      <xdr:rowOff>0</xdr:rowOff>
    </xdr:to>
    <xdr:cxnSp macro="">
      <xdr:nvCxnSpPr>
        <xdr:cNvPr id="8" name="直線矢印コネクタ 7"/>
        <xdr:cNvCxnSpPr/>
      </xdr:nvCxnSpPr>
      <xdr:spPr>
        <a:xfrm>
          <a:off x="6962775" y="2676525"/>
          <a:ext cx="276225" cy="0"/>
        </a:xfrm>
        <a:prstGeom prst="straightConnector1">
          <a:avLst/>
        </a:prstGeom>
        <a:ln w="19050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723900</xdr:colOff>
      <xdr:row>19</xdr:row>
      <xdr:rowOff>19050</xdr:rowOff>
    </xdr:from>
    <xdr:to>
      <xdr:col>6</xdr:col>
      <xdr:colOff>1123950</xdr:colOff>
      <xdr:row>20</xdr:row>
      <xdr:rowOff>142875</xdr:rowOff>
    </xdr:to>
    <xdr:sp macro="" textlink="">
      <xdr:nvSpPr>
        <xdr:cNvPr id="11" name="角丸四角形 10"/>
        <xdr:cNvSpPr/>
      </xdr:nvSpPr>
      <xdr:spPr>
        <a:xfrm>
          <a:off x="4714875" y="3209925"/>
          <a:ext cx="400050" cy="2952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5</xdr:row>
      <xdr:rowOff>0</xdr:rowOff>
    </xdr:from>
    <xdr:to>
      <xdr:col>6</xdr:col>
      <xdr:colOff>164191</xdr:colOff>
      <xdr:row>19</xdr:row>
      <xdr:rowOff>190471</xdr:rowOff>
    </xdr:to>
    <xdr:grpSp>
      <xdr:nvGrpSpPr>
        <xdr:cNvPr id="7" name="グループ化 6"/>
        <xdr:cNvGrpSpPr/>
      </xdr:nvGrpSpPr>
      <xdr:grpSpPr>
        <a:xfrm>
          <a:off x="600075" y="1466850"/>
          <a:ext cx="2926441" cy="3171796"/>
          <a:chOff x="600075" y="1581150"/>
          <a:chExt cx="2926441" cy="3171796"/>
        </a:xfrm>
      </xdr:grpSpPr>
      <xdr:pic>
        <xdr:nvPicPr>
          <xdr:cNvPr id="10" name="図 9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62509" b="27726"/>
          <a:stretch/>
        </xdr:blipFill>
        <xdr:spPr>
          <a:xfrm>
            <a:off x="600075" y="1581150"/>
            <a:ext cx="2926441" cy="317179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図 22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6717" t="13457" r="79134" b="81985"/>
          <a:stretch/>
        </xdr:blipFill>
        <xdr:spPr>
          <a:xfrm>
            <a:off x="1590675" y="2162175"/>
            <a:ext cx="323850" cy="200025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6" name="正方形/長方形 5"/>
          <xdr:cNvSpPr/>
        </xdr:nvSpPr>
        <xdr:spPr>
          <a:xfrm>
            <a:off x="1885950" y="2219325"/>
            <a:ext cx="647700" cy="123825"/>
          </a:xfrm>
          <a:prstGeom prst="rect">
            <a:avLst/>
          </a:prstGeom>
          <a:solidFill>
            <a:srgbClr val="F8F8F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133350</xdr:colOff>
      <xdr:row>0</xdr:row>
      <xdr:rowOff>352425</xdr:rowOff>
    </xdr:from>
    <xdr:to>
      <xdr:col>12</xdr:col>
      <xdr:colOff>1228725</xdr:colOff>
      <xdr:row>0</xdr:row>
      <xdr:rowOff>390525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133350" y="352425"/>
          <a:ext cx="7677150" cy="3810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10</xdr:col>
      <xdr:colOff>1504950</xdr:colOff>
      <xdr:row>4</xdr:row>
      <xdr:rowOff>114300</xdr:rowOff>
    </xdr:from>
    <xdr:to>
      <xdr:col>10</xdr:col>
      <xdr:colOff>685800</xdr:colOff>
      <xdr:row>4</xdr:row>
      <xdr:rowOff>114300</xdr:rowOff>
    </xdr:to>
    <xdr:sp macro="" textlink="">
      <xdr:nvSpPr>
        <xdr:cNvPr id="3" name="Line 14"/>
        <xdr:cNvSpPr>
          <a:spLocks noChangeShapeType="1"/>
        </xdr:cNvSpPr>
      </xdr:nvSpPr>
      <xdr:spPr bwMode="auto">
        <a:xfrm>
          <a:off x="6934200" y="1466850"/>
          <a:ext cx="0" cy="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oneCellAnchor>
    <xdr:from>
      <xdr:col>2</xdr:col>
      <xdr:colOff>44837</xdr:colOff>
      <xdr:row>3</xdr:row>
      <xdr:rowOff>0</xdr:rowOff>
    </xdr:from>
    <xdr:ext cx="2420458" cy="268930"/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68465" b="93497"/>
        <a:stretch/>
      </xdr:blipFill>
      <xdr:spPr>
        <a:xfrm>
          <a:off x="197237" y="438150"/>
          <a:ext cx="2420458" cy="268930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twoCellAnchor>
    <xdr:from>
      <xdr:col>2</xdr:col>
      <xdr:colOff>1</xdr:colOff>
      <xdr:row>3</xdr:row>
      <xdr:rowOff>95798</xdr:rowOff>
    </xdr:from>
    <xdr:to>
      <xdr:col>2</xdr:col>
      <xdr:colOff>438151</xdr:colOff>
      <xdr:row>4</xdr:row>
      <xdr:rowOff>85725</xdr:rowOff>
    </xdr:to>
    <xdr:sp macro="" textlink="">
      <xdr:nvSpPr>
        <xdr:cNvPr id="12" name="角丸四角形 11"/>
        <xdr:cNvSpPr/>
      </xdr:nvSpPr>
      <xdr:spPr>
        <a:xfrm>
          <a:off x="600076" y="1105448"/>
          <a:ext cx="438150" cy="218527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44824</xdr:colOff>
      <xdr:row>9</xdr:row>
      <xdr:rowOff>2241</xdr:rowOff>
    </xdr:from>
    <xdr:to>
      <xdr:col>4</xdr:col>
      <xdr:colOff>171450</xdr:colOff>
      <xdr:row>11</xdr:row>
      <xdr:rowOff>133350</xdr:rowOff>
    </xdr:to>
    <xdr:sp macro="" textlink="">
      <xdr:nvSpPr>
        <xdr:cNvPr id="14" name="角丸四角形 13"/>
        <xdr:cNvSpPr/>
      </xdr:nvSpPr>
      <xdr:spPr>
        <a:xfrm>
          <a:off x="1587874" y="2383491"/>
          <a:ext cx="574301" cy="540684"/>
        </a:xfrm>
        <a:prstGeom prst="roundRect">
          <a:avLst>
            <a:gd name="adj" fmla="val 7859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171450</xdr:colOff>
      <xdr:row>3</xdr:row>
      <xdr:rowOff>85725</xdr:rowOff>
    </xdr:from>
    <xdr:to>
      <xdr:col>2</xdr:col>
      <xdr:colOff>133349</xdr:colOff>
      <xdr:row>4</xdr:row>
      <xdr:rowOff>120461</xdr:rowOff>
    </xdr:to>
    <xdr:sp macro="" textlink="">
      <xdr:nvSpPr>
        <xdr:cNvPr id="16" name="テキスト ボックス 15"/>
        <xdr:cNvSpPr txBox="1"/>
      </xdr:nvSpPr>
      <xdr:spPr>
        <a:xfrm>
          <a:off x="314325" y="1209675"/>
          <a:ext cx="419099" cy="263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2</xdr:col>
      <xdr:colOff>714375</xdr:colOff>
      <xdr:row>8</xdr:row>
      <xdr:rowOff>198344</xdr:rowOff>
    </xdr:from>
    <xdr:to>
      <xdr:col>3</xdr:col>
      <xdr:colOff>133350</xdr:colOff>
      <xdr:row>10</xdr:row>
      <xdr:rowOff>130307</xdr:rowOff>
    </xdr:to>
    <xdr:sp macro="" textlink="">
      <xdr:nvSpPr>
        <xdr:cNvPr id="17" name="テキスト ボックス 16"/>
        <xdr:cNvSpPr txBox="1"/>
      </xdr:nvSpPr>
      <xdr:spPr>
        <a:xfrm>
          <a:off x="1314450" y="2465294"/>
          <a:ext cx="361950" cy="3415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2</xdr:col>
      <xdr:colOff>723900</xdr:colOff>
      <xdr:row>12</xdr:row>
      <xdr:rowOff>198344</xdr:rowOff>
    </xdr:from>
    <xdr:to>
      <xdr:col>5</xdr:col>
      <xdr:colOff>535080</xdr:colOff>
      <xdr:row>14</xdr:row>
      <xdr:rowOff>113740</xdr:rowOff>
    </xdr:to>
    <xdr:grpSp>
      <xdr:nvGrpSpPr>
        <xdr:cNvPr id="8" name="グループ化 7"/>
        <xdr:cNvGrpSpPr/>
      </xdr:nvGrpSpPr>
      <xdr:grpSpPr>
        <a:xfrm>
          <a:off x="1323975" y="3217769"/>
          <a:ext cx="1649505" cy="372596"/>
          <a:chOff x="1323975" y="3332069"/>
          <a:chExt cx="1649505" cy="372596"/>
        </a:xfrm>
      </xdr:grpSpPr>
      <xdr:sp macro="" textlink="">
        <xdr:nvSpPr>
          <xdr:cNvPr id="13" name="角丸四角形 12"/>
          <xdr:cNvSpPr/>
        </xdr:nvSpPr>
        <xdr:spPr>
          <a:xfrm>
            <a:off x="1592355" y="3350558"/>
            <a:ext cx="1381125" cy="354107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8" name="テキスト ボックス 17"/>
          <xdr:cNvSpPr txBox="1"/>
        </xdr:nvSpPr>
        <xdr:spPr>
          <a:xfrm>
            <a:off x="1323975" y="3332069"/>
            <a:ext cx="366431" cy="2843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 b="1">
                <a:solidFill>
                  <a:srgbClr val="FF0000"/>
                </a:solidFill>
              </a:rPr>
              <a:t>③</a:t>
            </a:r>
          </a:p>
        </xdr:txBody>
      </xdr:sp>
    </xdr:grpSp>
    <xdr:clientData/>
  </xdr:twoCellAnchor>
  <xdr:twoCellAnchor>
    <xdr:from>
      <xdr:col>6</xdr:col>
      <xdr:colOff>457200</xdr:colOff>
      <xdr:row>11</xdr:row>
      <xdr:rowOff>209549</xdr:rowOff>
    </xdr:from>
    <xdr:to>
      <xdr:col>9</xdr:col>
      <xdr:colOff>399814</xdr:colOff>
      <xdr:row>20</xdr:row>
      <xdr:rowOff>3632</xdr:rowOff>
    </xdr:to>
    <xdr:grpSp>
      <xdr:nvGrpSpPr>
        <xdr:cNvPr id="27" name="グループ化 26"/>
        <xdr:cNvGrpSpPr/>
      </xdr:nvGrpSpPr>
      <xdr:grpSpPr>
        <a:xfrm>
          <a:off x="3819525" y="3000374"/>
          <a:ext cx="1895239" cy="1641933"/>
          <a:chOff x="3981450" y="1247774"/>
          <a:chExt cx="1895239" cy="1641933"/>
        </a:xfrm>
      </xdr:grpSpPr>
      <xdr:pic>
        <xdr:nvPicPr>
          <xdr:cNvPr id="15" name="図 14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990975" y="1466850"/>
            <a:ext cx="1885714" cy="142285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9" name="テキスト ボックス 18"/>
          <xdr:cNvSpPr txBox="1"/>
        </xdr:nvSpPr>
        <xdr:spPr>
          <a:xfrm>
            <a:off x="3981450" y="1247774"/>
            <a:ext cx="314325" cy="2558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 b="1">
                <a:solidFill>
                  <a:srgbClr val="FF0000"/>
                </a:solidFill>
              </a:rPr>
              <a:t>④</a:t>
            </a:r>
          </a:p>
        </xdr:txBody>
      </xdr:sp>
    </xdr:grpSp>
    <xdr:clientData/>
  </xdr:twoCellAnchor>
  <xdr:twoCellAnchor editAs="absolute">
    <xdr:from>
      <xdr:col>6</xdr:col>
      <xdr:colOff>390524</xdr:colOff>
      <xdr:row>2</xdr:row>
      <xdr:rowOff>180975</xdr:rowOff>
    </xdr:from>
    <xdr:to>
      <xdr:col>16</xdr:col>
      <xdr:colOff>142874</xdr:colOff>
      <xdr:row>11</xdr:row>
      <xdr:rowOff>38099</xdr:rowOff>
    </xdr:to>
    <xdr:sp macro="" textlink="">
      <xdr:nvSpPr>
        <xdr:cNvPr id="22" name="角丸四角形 21"/>
        <xdr:cNvSpPr/>
      </xdr:nvSpPr>
      <xdr:spPr bwMode="auto">
        <a:xfrm>
          <a:off x="3752849" y="981075"/>
          <a:ext cx="5534025" cy="1847849"/>
        </a:xfrm>
        <a:prstGeom prst="roundRect">
          <a:avLst>
            <a:gd name="adj" fmla="val 6242"/>
          </a:avLst>
        </a:prstGeom>
        <a:noFill/>
        <a:ln w="15875">
          <a:noFill/>
          <a:prstDash val="sysDot"/>
          <a:headEnd type="none" w="med" len="med"/>
          <a:tailEnd type="none" w="med" len="med"/>
        </a:ln>
        <a:ex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anchorCtr="0" upright="1"/>
        <a:lstStyle/>
        <a:p>
          <a:r>
            <a:rPr lang="en-US" altLang="ja-JP" sz="1200">
              <a:solidFill>
                <a:sysClr val="windowText" lastClr="000000"/>
              </a:solidFill>
              <a:effectLst/>
            </a:rPr>
            <a:t>Excel</a:t>
          </a:r>
          <a:r>
            <a:rPr lang="ja-JP" altLang="en-US" sz="1200">
              <a:solidFill>
                <a:sysClr val="windowText" lastClr="000000"/>
              </a:solidFill>
              <a:effectLst/>
            </a:rPr>
            <a:t>ファイルにパスワードをかけて保護することができます。</a:t>
          </a:r>
          <a:endParaRPr lang="en-US" altLang="ja-JP" sz="1200">
            <a:solidFill>
              <a:sysClr val="windowText" lastClr="000000"/>
            </a:solidFill>
            <a:effectLst/>
          </a:endParaRPr>
        </a:p>
        <a:p>
          <a:endParaRPr lang="en-US" altLang="ja-JP" sz="1200">
            <a:solidFill>
              <a:sysClr val="windowText" lastClr="000000"/>
            </a:solidFill>
            <a:effectLst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</a:rPr>
            <a:t>＜方法＞</a:t>
          </a:r>
          <a:endParaRPr lang="en-US" altLang="ja-JP" sz="1200">
            <a:solidFill>
              <a:sysClr val="windowText" lastClr="000000"/>
            </a:solidFill>
            <a:effectLst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</a:rPr>
            <a:t>①「ファイル」</a:t>
          </a:r>
          <a:endParaRPr lang="en-US" altLang="ja-JP" sz="1200">
            <a:solidFill>
              <a:sysClr val="windowText" lastClr="000000"/>
            </a:solidFill>
            <a:effectLst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</a:rPr>
            <a:t>②「ブックの保護」</a:t>
          </a:r>
          <a:endParaRPr lang="en-US" altLang="ja-JP" sz="1200">
            <a:solidFill>
              <a:sysClr val="windowText" lastClr="000000"/>
            </a:solidFill>
            <a:effectLst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</a:rPr>
            <a:t>③「パスワードを使用して暗号化」</a:t>
          </a:r>
          <a:endParaRPr lang="en-US" altLang="ja-JP" sz="1200">
            <a:solidFill>
              <a:sysClr val="windowText" lastClr="000000"/>
            </a:solidFill>
            <a:effectLst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</a:rPr>
            <a:t>④「ドキュメントの暗号化」という画面が出ますので、パスワードを入力してください。</a:t>
          </a:r>
          <a:endParaRPr lang="en-US" altLang="ja-JP" sz="1200">
            <a:solidFill>
              <a:sysClr val="windowText" lastClr="000000"/>
            </a:solidFill>
            <a:effectLst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</a:rPr>
            <a:t>　（再度パスワードの確認画面が出ます）</a:t>
          </a:r>
          <a:endParaRPr lang="en-US" altLang="ja-JP" sz="12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380999</xdr:colOff>
      <xdr:row>11</xdr:row>
      <xdr:rowOff>190500</xdr:rowOff>
    </xdr:from>
    <xdr:to>
      <xdr:col>15</xdr:col>
      <xdr:colOff>571500</xdr:colOff>
      <xdr:row>20</xdr:row>
      <xdr:rowOff>0</xdr:rowOff>
    </xdr:to>
    <xdr:grpSp>
      <xdr:nvGrpSpPr>
        <xdr:cNvPr id="28" name="グループ化 27"/>
        <xdr:cNvGrpSpPr/>
      </xdr:nvGrpSpPr>
      <xdr:grpSpPr>
        <a:xfrm>
          <a:off x="6115049" y="2981325"/>
          <a:ext cx="2914651" cy="1657350"/>
          <a:chOff x="6248399" y="2962275"/>
          <a:chExt cx="3028949" cy="1657350"/>
        </a:xfrm>
      </xdr:grpSpPr>
      <xdr:grpSp>
        <xdr:nvGrpSpPr>
          <xdr:cNvPr id="5" name="グループ化 4"/>
          <xdr:cNvGrpSpPr/>
        </xdr:nvGrpSpPr>
        <xdr:grpSpPr>
          <a:xfrm>
            <a:off x="6581775" y="3429000"/>
            <a:ext cx="2308571" cy="1104763"/>
            <a:chOff x="3990975" y="3990975"/>
            <a:chExt cx="2308571" cy="1104763"/>
          </a:xfrm>
        </xdr:grpSpPr>
        <xdr:pic>
          <xdr:nvPicPr>
            <xdr:cNvPr id="20" name="図 19"/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990975" y="3990975"/>
              <a:ext cx="2308571" cy="1104763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" name="図 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/>
            <a:srcRect l="3680" t="25207" r="4001" b="30886"/>
            <a:stretch/>
          </xdr:blipFill>
          <xdr:spPr>
            <a:xfrm>
              <a:off x="4057650" y="4260987"/>
              <a:ext cx="2173821" cy="425313"/>
            </a:xfrm>
            <a:prstGeom prst="rect">
              <a:avLst/>
            </a:prstGeom>
          </xdr:spPr>
        </xdr:pic>
      </xdr:grpSp>
      <xdr:sp macro="" textlink="">
        <xdr:nvSpPr>
          <xdr:cNvPr id="24" name="角丸四角形 23"/>
          <xdr:cNvSpPr/>
        </xdr:nvSpPr>
        <xdr:spPr bwMode="auto">
          <a:xfrm>
            <a:off x="6248399" y="2962275"/>
            <a:ext cx="2914651" cy="1657350"/>
          </a:xfrm>
          <a:prstGeom prst="roundRect">
            <a:avLst>
              <a:gd name="adj" fmla="val 7828"/>
            </a:avLst>
          </a:prstGeom>
          <a:noFill/>
          <a:ln w="15875">
            <a:solidFill>
              <a:srgbClr val="FF0000"/>
            </a:solidFill>
            <a:prstDash val="sysDot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anchorCtr="0" upright="1"/>
          <a:lstStyle/>
          <a:p>
            <a:r>
              <a:rPr lang="ja-JP" altLang="en-US">
                <a:solidFill>
                  <a:sysClr val="windowText" lastClr="000000"/>
                </a:solidFill>
                <a:effectLst/>
              </a:rPr>
              <a:t>＜パスワード付きの</a:t>
            </a:r>
            <a:r>
              <a:rPr lang="en-US" altLang="ja-JP">
                <a:solidFill>
                  <a:sysClr val="windowText" lastClr="000000"/>
                </a:solidFill>
                <a:effectLst/>
              </a:rPr>
              <a:t>Excel</a:t>
            </a:r>
            <a:r>
              <a:rPr lang="ja-JP" altLang="en-US">
                <a:solidFill>
                  <a:sysClr val="windowText" lastClr="000000"/>
                </a:solidFill>
                <a:effectLst/>
              </a:rPr>
              <a:t>ファイルを開く方法＞</a:t>
            </a:r>
            <a:endParaRPr lang="en-US" altLang="ja-JP">
              <a:solidFill>
                <a:sysClr val="windowText" lastClr="000000"/>
              </a:solidFill>
              <a:effectLst/>
            </a:endParaRPr>
          </a:p>
          <a:p>
            <a:r>
              <a:rPr lang="ja-JP" altLang="en-US">
                <a:solidFill>
                  <a:sysClr val="windowText" lastClr="000000"/>
                </a:solidFill>
                <a:effectLst/>
              </a:rPr>
              <a:t>開くときにパスワードを要求されます。</a:t>
            </a:r>
            <a:endParaRPr lang="ja-JP" altLang="ja-JP"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266699</xdr:rowOff>
    </xdr:from>
    <xdr:to>
      <xdr:col>16</xdr:col>
      <xdr:colOff>9525</xdr:colOff>
      <xdr:row>1</xdr:row>
      <xdr:rowOff>20326</xdr:rowOff>
    </xdr:to>
    <xdr:sp macro="" textlink="">
      <xdr:nvSpPr>
        <xdr:cNvPr id="15364" name="Line 5"/>
        <xdr:cNvSpPr>
          <a:spLocks noChangeShapeType="1"/>
        </xdr:cNvSpPr>
      </xdr:nvSpPr>
      <xdr:spPr bwMode="auto">
        <a:xfrm>
          <a:off x="180975" y="266699"/>
          <a:ext cx="7429500" cy="20327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9</xdr:col>
      <xdr:colOff>133350</xdr:colOff>
      <xdr:row>1</xdr:row>
      <xdr:rowOff>152400</xdr:rowOff>
    </xdr:from>
    <xdr:to>
      <xdr:col>9</xdr:col>
      <xdr:colOff>447675</xdr:colOff>
      <xdr:row>4</xdr:row>
      <xdr:rowOff>95250</xdr:rowOff>
    </xdr:to>
    <xdr:sp macro="" textlink="">
      <xdr:nvSpPr>
        <xdr:cNvPr id="2" name="テキスト ボックス 1"/>
        <xdr:cNvSpPr txBox="1"/>
      </xdr:nvSpPr>
      <xdr:spPr>
        <a:xfrm>
          <a:off x="5362575" y="419100"/>
          <a:ext cx="3143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①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10</xdr:col>
      <xdr:colOff>171450</xdr:colOff>
      <xdr:row>1</xdr:row>
      <xdr:rowOff>152400</xdr:rowOff>
    </xdr:from>
    <xdr:to>
      <xdr:col>10</xdr:col>
      <xdr:colOff>485775</xdr:colOff>
      <xdr:row>4</xdr:row>
      <xdr:rowOff>114300</xdr:rowOff>
    </xdr:to>
    <xdr:sp macro="" textlink="">
      <xdr:nvSpPr>
        <xdr:cNvPr id="8" name="テキスト ボックス 7"/>
        <xdr:cNvSpPr txBox="1"/>
      </xdr:nvSpPr>
      <xdr:spPr>
        <a:xfrm>
          <a:off x="6019800" y="419100"/>
          <a:ext cx="314325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②↓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11</xdr:col>
      <xdr:colOff>142875</xdr:colOff>
      <xdr:row>1</xdr:row>
      <xdr:rowOff>152399</xdr:rowOff>
    </xdr:from>
    <xdr:to>
      <xdr:col>11</xdr:col>
      <xdr:colOff>457200</xdr:colOff>
      <xdr:row>4</xdr:row>
      <xdr:rowOff>161924</xdr:rowOff>
    </xdr:to>
    <xdr:sp macro="" textlink="">
      <xdr:nvSpPr>
        <xdr:cNvPr id="9" name="テキスト ボックス 8"/>
        <xdr:cNvSpPr txBox="1"/>
      </xdr:nvSpPr>
      <xdr:spPr>
        <a:xfrm>
          <a:off x="5857875" y="419099"/>
          <a:ext cx="314325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③↓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12</xdr:col>
      <xdr:colOff>180975</xdr:colOff>
      <xdr:row>1</xdr:row>
      <xdr:rowOff>152399</xdr:rowOff>
    </xdr:from>
    <xdr:to>
      <xdr:col>12</xdr:col>
      <xdr:colOff>495300</xdr:colOff>
      <xdr:row>4</xdr:row>
      <xdr:rowOff>123824</xdr:rowOff>
    </xdr:to>
    <xdr:sp macro="" textlink="">
      <xdr:nvSpPr>
        <xdr:cNvPr id="11" name="テキスト ボックス 10"/>
        <xdr:cNvSpPr txBox="1"/>
      </xdr:nvSpPr>
      <xdr:spPr>
        <a:xfrm>
          <a:off x="6581775" y="419099"/>
          <a:ext cx="3143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④↓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15</xdr:col>
      <xdr:colOff>66675</xdr:colOff>
      <xdr:row>1</xdr:row>
      <xdr:rowOff>152400</xdr:rowOff>
    </xdr:from>
    <xdr:to>
      <xdr:col>15</xdr:col>
      <xdr:colOff>381000</xdr:colOff>
      <xdr:row>4</xdr:row>
      <xdr:rowOff>180975</xdr:rowOff>
    </xdr:to>
    <xdr:sp macro="" textlink="">
      <xdr:nvSpPr>
        <xdr:cNvPr id="7" name="テキスト ボックス 6"/>
        <xdr:cNvSpPr txBox="1"/>
      </xdr:nvSpPr>
      <xdr:spPr>
        <a:xfrm>
          <a:off x="7848600" y="419100"/>
          <a:ext cx="314325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⑤↓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0</xdr:rowOff>
    </xdr:from>
    <xdr:to>
      <xdr:col>13</xdr:col>
      <xdr:colOff>0</xdr:colOff>
      <xdr:row>1</xdr:row>
      <xdr:rowOff>28575</xdr:rowOff>
    </xdr:to>
    <xdr:sp macro="" textlink="">
      <xdr:nvSpPr>
        <xdr:cNvPr id="7" name="Line 5"/>
        <xdr:cNvSpPr>
          <a:spLocks noChangeShapeType="1"/>
        </xdr:cNvSpPr>
      </xdr:nvSpPr>
      <xdr:spPr bwMode="auto">
        <a:xfrm flipV="1">
          <a:off x="123825" y="266700"/>
          <a:ext cx="7791450" cy="2857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12</xdr:col>
      <xdr:colOff>47625</xdr:colOff>
      <xdr:row>15</xdr:row>
      <xdr:rowOff>9525</xdr:rowOff>
    </xdr:from>
    <xdr:to>
      <xdr:col>13</xdr:col>
      <xdr:colOff>352425</xdr:colOff>
      <xdr:row>16</xdr:row>
      <xdr:rowOff>38100</xdr:rowOff>
    </xdr:to>
    <xdr:sp macro="" textlink="">
      <xdr:nvSpPr>
        <xdr:cNvPr id="5" name="テキスト ボックス 4"/>
        <xdr:cNvSpPr txBox="1"/>
      </xdr:nvSpPr>
      <xdr:spPr>
        <a:xfrm>
          <a:off x="6467475" y="3162300"/>
          <a:ext cx="514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←①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12</xdr:col>
      <xdr:colOff>28576</xdr:colOff>
      <xdr:row>6</xdr:row>
      <xdr:rowOff>9525</xdr:rowOff>
    </xdr:from>
    <xdr:to>
      <xdr:col>13</xdr:col>
      <xdr:colOff>142876</xdr:colOff>
      <xdr:row>14</xdr:row>
      <xdr:rowOff>0</xdr:rowOff>
    </xdr:to>
    <xdr:sp macro="" textlink="">
      <xdr:nvSpPr>
        <xdr:cNvPr id="6" name="右中かっこ 5"/>
        <xdr:cNvSpPr/>
      </xdr:nvSpPr>
      <xdr:spPr>
        <a:xfrm>
          <a:off x="6448426" y="1571625"/>
          <a:ext cx="323850" cy="1362075"/>
        </a:xfrm>
        <a:prstGeom prst="rightBrace">
          <a:avLst>
            <a:gd name="adj1" fmla="val 8333"/>
            <a:gd name="adj2" fmla="val 48561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200024</xdr:colOff>
      <xdr:row>9</xdr:row>
      <xdr:rowOff>9525</xdr:rowOff>
    </xdr:from>
    <xdr:to>
      <xdr:col>13</xdr:col>
      <xdr:colOff>609599</xdr:colOff>
      <xdr:row>10</xdr:row>
      <xdr:rowOff>66675</xdr:rowOff>
    </xdr:to>
    <xdr:sp macro="" textlink="">
      <xdr:nvSpPr>
        <xdr:cNvPr id="8" name="テキスト ボックス 7"/>
        <xdr:cNvSpPr txBox="1"/>
      </xdr:nvSpPr>
      <xdr:spPr>
        <a:xfrm>
          <a:off x="6829424" y="2143125"/>
          <a:ext cx="4095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②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352425</xdr:rowOff>
    </xdr:from>
    <xdr:to>
      <xdr:col>12</xdr:col>
      <xdr:colOff>1228725</xdr:colOff>
      <xdr:row>0</xdr:row>
      <xdr:rowOff>390525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133350" y="352425"/>
          <a:ext cx="7419975" cy="3810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10</xdr:col>
      <xdr:colOff>1504950</xdr:colOff>
      <xdr:row>4</xdr:row>
      <xdr:rowOff>114300</xdr:rowOff>
    </xdr:from>
    <xdr:to>
      <xdr:col>10</xdr:col>
      <xdr:colOff>685800</xdr:colOff>
      <xdr:row>4</xdr:row>
      <xdr:rowOff>114300</xdr:rowOff>
    </xdr:to>
    <xdr:sp macro="" textlink="">
      <xdr:nvSpPr>
        <xdr:cNvPr id="3" name="Line 14"/>
        <xdr:cNvSpPr>
          <a:spLocks noChangeShapeType="1"/>
        </xdr:cNvSpPr>
      </xdr:nvSpPr>
      <xdr:spPr bwMode="auto">
        <a:xfrm>
          <a:off x="6677025" y="1466850"/>
          <a:ext cx="0" cy="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85725</xdr:colOff>
      <xdr:row>1</xdr:row>
      <xdr:rowOff>57150</xdr:rowOff>
    </xdr:from>
    <xdr:to>
      <xdr:col>15</xdr:col>
      <xdr:colOff>628650</xdr:colOff>
      <xdr:row>24</xdr:row>
      <xdr:rowOff>75207</xdr:rowOff>
    </xdr:to>
    <xdr:grpSp>
      <xdr:nvGrpSpPr>
        <xdr:cNvPr id="15" name="グループ化 14"/>
        <xdr:cNvGrpSpPr/>
      </xdr:nvGrpSpPr>
      <xdr:grpSpPr>
        <a:xfrm>
          <a:off x="228600" y="457200"/>
          <a:ext cx="8858250" cy="5047257"/>
          <a:chOff x="228600" y="457200"/>
          <a:chExt cx="8858250" cy="5047257"/>
        </a:xfrm>
      </xdr:grpSpPr>
      <xdr:pic>
        <xdr:nvPicPr>
          <xdr:cNvPr id="5" name="図 4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959"/>
          <a:stretch/>
        </xdr:blipFill>
        <xdr:spPr>
          <a:xfrm>
            <a:off x="228600" y="457200"/>
            <a:ext cx="8858250" cy="5047257"/>
          </a:xfrm>
          <a:prstGeom prst="rect">
            <a:avLst/>
          </a:prstGeom>
        </xdr:spPr>
      </xdr:pic>
      <xdr:grpSp>
        <xdr:nvGrpSpPr>
          <xdr:cNvPr id="14" name="グループ化 13"/>
          <xdr:cNvGrpSpPr/>
        </xdr:nvGrpSpPr>
        <xdr:grpSpPr>
          <a:xfrm>
            <a:off x="352425" y="1181100"/>
            <a:ext cx="733425" cy="419100"/>
            <a:chOff x="352425" y="1181100"/>
            <a:chExt cx="733425" cy="419100"/>
          </a:xfrm>
        </xdr:grpSpPr>
        <xdr:sp macro="" textlink="">
          <xdr:nvSpPr>
            <xdr:cNvPr id="4" name="テキスト ボックス 3"/>
            <xdr:cNvSpPr txBox="1"/>
          </xdr:nvSpPr>
          <xdr:spPr>
            <a:xfrm>
              <a:off x="390525" y="1238250"/>
              <a:ext cx="676275" cy="28575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100"/>
                <a:t>Excel.xls</a:t>
              </a:r>
              <a:endParaRPr kumimoji="1" lang="ja-JP" altLang="en-US" sz="1100"/>
            </a:p>
          </xdr:txBody>
        </xdr:sp>
        <xdr:sp macro="" textlink="">
          <xdr:nvSpPr>
            <xdr:cNvPr id="9" name="角丸四角形 8"/>
            <xdr:cNvSpPr/>
          </xdr:nvSpPr>
          <xdr:spPr>
            <a:xfrm>
              <a:off x="352425" y="1181100"/>
              <a:ext cx="733425" cy="419100"/>
            </a:xfrm>
            <a:prstGeom prst="roundRect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3" name="グループ化 12"/>
          <xdr:cNvGrpSpPr/>
        </xdr:nvGrpSpPr>
        <xdr:grpSpPr>
          <a:xfrm>
            <a:off x="314325" y="2295525"/>
            <a:ext cx="742950" cy="390525"/>
            <a:chOff x="314325" y="2295525"/>
            <a:chExt cx="742950" cy="390525"/>
          </a:xfrm>
        </xdr:grpSpPr>
        <xdr:sp macro="" textlink="">
          <xdr:nvSpPr>
            <xdr:cNvPr id="7" name="テキスト ボックス 6"/>
            <xdr:cNvSpPr txBox="1"/>
          </xdr:nvSpPr>
          <xdr:spPr>
            <a:xfrm>
              <a:off x="333375" y="2343150"/>
              <a:ext cx="723900" cy="28575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100"/>
                <a:t>Excel.xlsx</a:t>
              </a:r>
              <a:endParaRPr kumimoji="1" lang="ja-JP" altLang="en-US" sz="1100"/>
            </a:p>
          </xdr:txBody>
        </xdr:sp>
        <xdr:sp macro="" textlink="">
          <xdr:nvSpPr>
            <xdr:cNvPr id="10" name="角丸四角形 9"/>
            <xdr:cNvSpPr/>
          </xdr:nvSpPr>
          <xdr:spPr>
            <a:xfrm>
              <a:off x="314325" y="2295525"/>
              <a:ext cx="742950" cy="390525"/>
            </a:xfrm>
            <a:prstGeom prst="roundRect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2" name="グループ化 11"/>
          <xdr:cNvGrpSpPr/>
        </xdr:nvGrpSpPr>
        <xdr:grpSpPr>
          <a:xfrm>
            <a:off x="295274" y="4562475"/>
            <a:ext cx="790577" cy="371475"/>
            <a:chOff x="295274" y="4562475"/>
            <a:chExt cx="790577" cy="371475"/>
          </a:xfrm>
        </xdr:grpSpPr>
        <xdr:sp macro="" textlink="">
          <xdr:nvSpPr>
            <xdr:cNvPr id="8" name="テキスト ボックス 7"/>
            <xdr:cNvSpPr txBox="1"/>
          </xdr:nvSpPr>
          <xdr:spPr>
            <a:xfrm>
              <a:off x="304801" y="4619626"/>
              <a:ext cx="781050" cy="24765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100"/>
                <a:t>Excel.xlsm</a:t>
              </a:r>
            </a:p>
          </xdr:txBody>
        </xdr:sp>
        <xdr:sp macro="" textlink="">
          <xdr:nvSpPr>
            <xdr:cNvPr id="11" name="角丸四角形 10"/>
            <xdr:cNvSpPr/>
          </xdr:nvSpPr>
          <xdr:spPr>
            <a:xfrm>
              <a:off x="295274" y="4562475"/>
              <a:ext cx="790575" cy="371475"/>
            </a:xfrm>
            <a:prstGeom prst="roundRect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923925</xdr:colOff>
      <xdr:row>0</xdr:row>
      <xdr:rowOff>76200</xdr:rowOff>
    </xdr:from>
    <xdr:to>
      <xdr:col>1</xdr:col>
      <xdr:colOff>1085850</xdr:colOff>
      <xdr:row>1</xdr:row>
      <xdr:rowOff>123825</xdr:rowOff>
    </xdr:to>
    <xdr:sp macro="" textlink="">
      <xdr:nvSpPr>
        <xdr:cNvPr id="2" name="WordArt 7"/>
        <xdr:cNvSpPr>
          <a:spLocks noChangeArrowheads="1" noChangeShapeType="1" noTextEdit="1"/>
        </xdr:cNvSpPr>
      </xdr:nvSpPr>
      <xdr:spPr bwMode="auto">
        <a:xfrm>
          <a:off x="1104900" y="76200"/>
          <a:ext cx="161925" cy="31432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808080"/>
              </a:solidFill>
              <a:effectLst/>
              <a:latin typeface="ＭＳ Ｐゴシック"/>
              <a:ea typeface="ＭＳ Ｐゴシック"/>
            </a:rPr>
            <a:t>①</a:t>
          </a:r>
        </a:p>
        <a:p>
          <a:pPr algn="ctr" rtl="0">
            <a:buNone/>
          </a:pPr>
          <a:r>
            <a:rPr lang="ja-JP" altLang="en-US" sz="3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808080"/>
              </a:solidFill>
              <a:effectLst/>
              <a:latin typeface="ＭＳ Ｐゴシック"/>
              <a:ea typeface="ＭＳ Ｐゴシック"/>
            </a:rPr>
            <a:t>↓</a:t>
          </a:r>
        </a:p>
      </xdr:txBody>
    </xdr:sp>
    <xdr:clientData/>
  </xdr:twoCellAnchor>
  <xdr:twoCellAnchor>
    <xdr:from>
      <xdr:col>1</xdr:col>
      <xdr:colOff>9525</xdr:colOff>
      <xdr:row>1</xdr:row>
      <xdr:rowOff>28575</xdr:rowOff>
    </xdr:from>
    <xdr:to>
      <xdr:col>9</xdr:col>
      <xdr:colOff>0</xdr:colOff>
      <xdr:row>1</xdr:row>
      <xdr:rowOff>38100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>
          <a:off x="228600" y="295275"/>
          <a:ext cx="4600575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6</xdr:col>
      <xdr:colOff>47625</xdr:colOff>
      <xdr:row>7</xdr:row>
      <xdr:rowOff>209550</xdr:rowOff>
    </xdr:from>
    <xdr:ext cx="184731" cy="264560"/>
    <xdr:sp macro="" textlink="">
      <xdr:nvSpPr>
        <xdr:cNvPr id="9" name="テキスト ボックス 8"/>
        <xdr:cNvSpPr txBox="1"/>
      </xdr:nvSpPr>
      <xdr:spPr>
        <a:xfrm>
          <a:off x="3524250" y="179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6</xdr:col>
      <xdr:colOff>323850</xdr:colOff>
      <xdr:row>3</xdr:row>
      <xdr:rowOff>0</xdr:rowOff>
    </xdr:from>
    <xdr:ext cx="184731" cy="264560"/>
    <xdr:sp macro="" textlink="">
      <xdr:nvSpPr>
        <xdr:cNvPr id="13" name="テキスト ボックス 12"/>
        <xdr:cNvSpPr txBox="1"/>
      </xdr:nvSpPr>
      <xdr:spPr>
        <a:xfrm>
          <a:off x="3800475" y="66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4</xdr:col>
      <xdr:colOff>38100</xdr:colOff>
      <xdr:row>5</xdr:row>
      <xdr:rowOff>9525</xdr:rowOff>
    </xdr:from>
    <xdr:to>
      <xdr:col>4</xdr:col>
      <xdr:colOff>552450</xdr:colOff>
      <xdr:row>6</xdr:row>
      <xdr:rowOff>9525</xdr:rowOff>
    </xdr:to>
    <xdr:sp macro="" textlink="">
      <xdr:nvSpPr>
        <xdr:cNvPr id="16" name="テキスト ボックス 15"/>
        <xdr:cNvSpPr txBox="1"/>
      </xdr:nvSpPr>
      <xdr:spPr>
        <a:xfrm>
          <a:off x="2333625" y="1133475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←①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4</xdr:col>
      <xdr:colOff>38100</xdr:colOff>
      <xdr:row>7</xdr:row>
      <xdr:rowOff>0</xdr:rowOff>
    </xdr:from>
    <xdr:to>
      <xdr:col>4</xdr:col>
      <xdr:colOff>552450</xdr:colOff>
      <xdr:row>8</xdr:row>
      <xdr:rowOff>0</xdr:rowOff>
    </xdr:to>
    <xdr:sp macro="" textlink="">
      <xdr:nvSpPr>
        <xdr:cNvPr id="17" name="テキスト ボックス 16"/>
        <xdr:cNvSpPr txBox="1"/>
      </xdr:nvSpPr>
      <xdr:spPr>
        <a:xfrm>
          <a:off x="2333625" y="1581150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←②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7</xdr:col>
      <xdr:colOff>28575</xdr:colOff>
      <xdr:row>10</xdr:row>
      <xdr:rowOff>9525</xdr:rowOff>
    </xdr:from>
    <xdr:to>
      <xdr:col>7</xdr:col>
      <xdr:colOff>542925</xdr:colOff>
      <xdr:row>11</xdr:row>
      <xdr:rowOff>9525</xdr:rowOff>
    </xdr:to>
    <xdr:sp macro="" textlink="">
      <xdr:nvSpPr>
        <xdr:cNvPr id="19" name="テキスト ボックス 18"/>
        <xdr:cNvSpPr txBox="1"/>
      </xdr:nvSpPr>
      <xdr:spPr>
        <a:xfrm>
          <a:off x="4095750" y="2276475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←③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7</xdr:col>
      <xdr:colOff>28575</xdr:colOff>
      <xdr:row>11</xdr:row>
      <xdr:rowOff>57150</xdr:rowOff>
    </xdr:from>
    <xdr:to>
      <xdr:col>7</xdr:col>
      <xdr:colOff>542925</xdr:colOff>
      <xdr:row>12</xdr:row>
      <xdr:rowOff>57150</xdr:rowOff>
    </xdr:to>
    <xdr:sp macro="" textlink="">
      <xdr:nvSpPr>
        <xdr:cNvPr id="20" name="テキスト ボックス 19"/>
        <xdr:cNvSpPr txBox="1"/>
      </xdr:nvSpPr>
      <xdr:spPr>
        <a:xfrm>
          <a:off x="4095750" y="2552700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←④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9</xdr:row>
      <xdr:rowOff>169976</xdr:rowOff>
    </xdr:from>
    <xdr:to>
      <xdr:col>5</xdr:col>
      <xdr:colOff>1561070</xdr:colOff>
      <xdr:row>23</xdr:row>
      <xdr:rowOff>47003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646351"/>
          <a:ext cx="3770870" cy="2277327"/>
        </a:xfrm>
        <a:prstGeom prst="rect">
          <a:avLst/>
        </a:prstGeom>
      </xdr:spPr>
    </xdr:pic>
    <xdr:clientData/>
  </xdr:twoCellAnchor>
  <xdr:twoCellAnchor>
    <xdr:from>
      <xdr:col>2</xdr:col>
      <xdr:colOff>274251</xdr:colOff>
      <xdr:row>11</xdr:row>
      <xdr:rowOff>48023</xdr:rowOff>
    </xdr:from>
    <xdr:to>
      <xdr:col>5</xdr:col>
      <xdr:colOff>1181844</xdr:colOff>
      <xdr:row>12</xdr:row>
      <xdr:rowOff>131991</xdr:rowOff>
    </xdr:to>
    <xdr:grpSp>
      <xdr:nvGrpSpPr>
        <xdr:cNvPr id="25601" name="グループ化 7"/>
        <xdr:cNvGrpSpPr>
          <a:grpSpLocks/>
        </xdr:cNvGrpSpPr>
      </xdr:nvGrpSpPr>
      <xdr:grpSpPr bwMode="auto">
        <a:xfrm>
          <a:off x="655251" y="2219723"/>
          <a:ext cx="2917368" cy="255418"/>
          <a:chOff x="788918" y="4477732"/>
          <a:chExt cx="2346049" cy="259745"/>
        </a:xfrm>
      </xdr:grpSpPr>
      <xdr:sp macro="" textlink="">
        <xdr:nvSpPr>
          <xdr:cNvPr id="25610" name="Oval 51"/>
          <xdr:cNvSpPr>
            <a:spLocks noChangeArrowheads="1"/>
          </xdr:cNvSpPr>
        </xdr:nvSpPr>
        <xdr:spPr bwMode="auto">
          <a:xfrm>
            <a:off x="788918" y="4477732"/>
            <a:ext cx="779897" cy="259742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5611" name="Oval 51"/>
          <xdr:cNvSpPr>
            <a:spLocks noChangeArrowheads="1"/>
          </xdr:cNvSpPr>
        </xdr:nvSpPr>
        <xdr:spPr bwMode="auto">
          <a:xfrm>
            <a:off x="1579020" y="4477733"/>
            <a:ext cx="772206" cy="259742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5612" name="Oval 51"/>
          <xdr:cNvSpPr>
            <a:spLocks noChangeArrowheads="1"/>
          </xdr:cNvSpPr>
        </xdr:nvSpPr>
        <xdr:spPr bwMode="auto">
          <a:xfrm>
            <a:off x="2364832" y="4477735"/>
            <a:ext cx="770135" cy="259742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19050</xdr:colOff>
      <xdr:row>9</xdr:row>
      <xdr:rowOff>152400</xdr:rowOff>
    </xdr:from>
    <xdr:to>
      <xdr:col>11</xdr:col>
      <xdr:colOff>666750</xdr:colOff>
      <xdr:row>19</xdr:row>
      <xdr:rowOff>95250</xdr:rowOff>
    </xdr:to>
    <xdr:grpSp>
      <xdr:nvGrpSpPr>
        <xdr:cNvPr id="25602" name="グループ化 19"/>
        <xdr:cNvGrpSpPr>
          <a:grpSpLocks/>
        </xdr:cNvGrpSpPr>
      </xdr:nvGrpSpPr>
      <xdr:grpSpPr bwMode="auto">
        <a:xfrm>
          <a:off x="4010025" y="1981200"/>
          <a:ext cx="4333875" cy="1657350"/>
          <a:chOff x="3409950" y="1457325"/>
          <a:chExt cx="4333875" cy="1657350"/>
        </a:xfrm>
      </xdr:grpSpPr>
      <xdr:pic>
        <xdr:nvPicPr>
          <xdr:cNvPr id="25606" name="図 6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419475" y="1485900"/>
            <a:ext cx="4314825" cy="1628775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</xdr:spPr>
      </xdr:pic>
      <xdr:sp macro="" textlink="">
        <xdr:nvSpPr>
          <xdr:cNvPr id="25607" name="Oval 51"/>
          <xdr:cNvSpPr>
            <a:spLocks noChangeArrowheads="1"/>
          </xdr:cNvSpPr>
        </xdr:nvSpPr>
        <xdr:spPr bwMode="auto">
          <a:xfrm>
            <a:off x="5800725" y="1457325"/>
            <a:ext cx="609600" cy="25717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5608" name="Oval 51"/>
          <xdr:cNvSpPr>
            <a:spLocks noChangeArrowheads="1"/>
          </xdr:cNvSpPr>
        </xdr:nvSpPr>
        <xdr:spPr bwMode="auto">
          <a:xfrm>
            <a:off x="3409950" y="1704975"/>
            <a:ext cx="4333875" cy="41910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1</xdr:row>
      <xdr:rowOff>0</xdr:rowOff>
    </xdr:from>
    <xdr:to>
      <xdr:col>12</xdr:col>
      <xdr:colOff>9525</xdr:colOff>
      <xdr:row>1</xdr:row>
      <xdr:rowOff>9525</xdr:rowOff>
    </xdr:to>
    <xdr:sp macro="" textlink="">
      <xdr:nvSpPr>
        <xdr:cNvPr id="25603" name="Line 5"/>
        <xdr:cNvSpPr>
          <a:spLocks noChangeShapeType="1"/>
        </xdr:cNvSpPr>
      </xdr:nvSpPr>
      <xdr:spPr bwMode="auto">
        <a:xfrm>
          <a:off x="219075" y="428625"/>
          <a:ext cx="8229600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6</xdr:col>
      <xdr:colOff>866775</xdr:colOff>
      <xdr:row>2</xdr:row>
      <xdr:rowOff>38100</xdr:rowOff>
    </xdr:from>
    <xdr:to>
      <xdr:col>10</xdr:col>
      <xdr:colOff>326084</xdr:colOff>
      <xdr:row>6</xdr:row>
      <xdr:rowOff>104775</xdr:rowOff>
    </xdr:to>
    <xdr:grpSp>
      <xdr:nvGrpSpPr>
        <xdr:cNvPr id="3" name="グループ化 2"/>
        <xdr:cNvGrpSpPr/>
      </xdr:nvGrpSpPr>
      <xdr:grpSpPr>
        <a:xfrm>
          <a:off x="4857750" y="542925"/>
          <a:ext cx="2459684" cy="704850"/>
          <a:chOff x="7953375" y="666750"/>
          <a:chExt cx="2459684" cy="704850"/>
        </a:xfrm>
      </xdr:grpSpPr>
      <xdr:pic>
        <xdr:nvPicPr>
          <xdr:cNvPr id="14" name="図 13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953375" y="666750"/>
            <a:ext cx="2459684" cy="704850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15" name="角丸四角形 14"/>
          <xdr:cNvSpPr/>
        </xdr:nvSpPr>
        <xdr:spPr>
          <a:xfrm>
            <a:off x="8381997" y="914397"/>
            <a:ext cx="276228" cy="390527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6" name="角丸四角形 15"/>
          <xdr:cNvSpPr/>
        </xdr:nvSpPr>
        <xdr:spPr>
          <a:xfrm>
            <a:off x="10096500" y="771526"/>
            <a:ext cx="276228" cy="13335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4657724</xdr:colOff>
      <xdr:row>9</xdr:row>
      <xdr:rowOff>71569</xdr:rowOff>
    </xdr:from>
    <xdr:to>
      <xdr:col>9</xdr:col>
      <xdr:colOff>619124</xdr:colOff>
      <xdr:row>20</xdr:row>
      <xdr:rowOff>8986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4449" y="2195644"/>
          <a:ext cx="4067175" cy="203291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66674</xdr:colOff>
      <xdr:row>9</xdr:row>
      <xdr:rowOff>114300</xdr:rowOff>
    </xdr:from>
    <xdr:to>
      <xdr:col>2</xdr:col>
      <xdr:colOff>3886111</xdr:colOff>
      <xdr:row>19</xdr:row>
      <xdr:rowOff>95250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49" y="2238375"/>
          <a:ext cx="4143287" cy="188595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2</xdr:col>
      <xdr:colOff>4019550</xdr:colOff>
      <xdr:row>12</xdr:row>
      <xdr:rowOff>1</xdr:rowOff>
    </xdr:from>
    <xdr:to>
      <xdr:col>2</xdr:col>
      <xdr:colOff>4495800</xdr:colOff>
      <xdr:row>13</xdr:row>
      <xdr:rowOff>1</xdr:rowOff>
    </xdr:to>
    <xdr:sp macro="" textlink="">
      <xdr:nvSpPr>
        <xdr:cNvPr id="22531" name="AutoShape 19"/>
        <xdr:cNvSpPr>
          <a:spLocks noChangeArrowheads="1"/>
        </xdr:cNvSpPr>
      </xdr:nvSpPr>
      <xdr:spPr bwMode="auto">
        <a:xfrm>
          <a:off x="4486275" y="2695576"/>
          <a:ext cx="476250" cy="190500"/>
        </a:xfrm>
        <a:prstGeom prst="rightArrow">
          <a:avLst>
            <a:gd name="adj1" fmla="val 50000"/>
            <a:gd name="adj2" fmla="val 131994"/>
          </a:avLst>
        </a:prstGeom>
        <a:solidFill>
          <a:srgbClr val="558ED5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57150</xdr:colOff>
      <xdr:row>1</xdr:row>
      <xdr:rowOff>0</xdr:rowOff>
    </xdr:from>
    <xdr:to>
      <xdr:col>10</xdr:col>
      <xdr:colOff>0</xdr:colOff>
      <xdr:row>1</xdr:row>
      <xdr:rowOff>0</xdr:rowOff>
    </xdr:to>
    <xdr:sp macro="" textlink="">
      <xdr:nvSpPr>
        <xdr:cNvPr id="22534" name="Line 5"/>
        <xdr:cNvSpPr>
          <a:spLocks noChangeShapeType="1"/>
        </xdr:cNvSpPr>
      </xdr:nvSpPr>
      <xdr:spPr bwMode="auto">
        <a:xfrm>
          <a:off x="200025" y="323850"/>
          <a:ext cx="90582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3</xdr:col>
      <xdr:colOff>981075</xdr:colOff>
      <xdr:row>2</xdr:row>
      <xdr:rowOff>28575</xdr:rowOff>
    </xdr:from>
    <xdr:to>
      <xdr:col>5</xdr:col>
      <xdr:colOff>200025</xdr:colOff>
      <xdr:row>3</xdr:row>
      <xdr:rowOff>0</xdr:rowOff>
    </xdr:to>
    <xdr:pic>
      <xdr:nvPicPr>
        <xdr:cNvPr id="22535" name="図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2435" t="3806" r="51199" b="92934"/>
        <a:stretch>
          <a:fillRect/>
        </a:stretch>
      </xdr:blipFill>
      <xdr:spPr bwMode="auto">
        <a:xfrm>
          <a:off x="6276975" y="504825"/>
          <a:ext cx="628650" cy="228600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1</xdr:row>
      <xdr:rowOff>147564</xdr:rowOff>
    </xdr:from>
    <xdr:to>
      <xdr:col>10</xdr:col>
      <xdr:colOff>24899</xdr:colOff>
      <xdr:row>9</xdr:row>
      <xdr:rowOff>66675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17" r="1834"/>
        <a:stretch/>
      </xdr:blipFill>
      <xdr:spPr>
        <a:xfrm>
          <a:off x="6943725" y="471414"/>
          <a:ext cx="2339474" cy="1719336"/>
        </a:xfrm>
        <a:prstGeom prst="rect">
          <a:avLst/>
        </a:prstGeom>
      </xdr:spPr>
    </xdr:pic>
    <xdr:clientData/>
  </xdr:twoCellAnchor>
  <xdr:twoCellAnchor>
    <xdr:from>
      <xdr:col>5</xdr:col>
      <xdr:colOff>219075</xdr:colOff>
      <xdr:row>2</xdr:row>
      <xdr:rowOff>9524</xdr:rowOff>
    </xdr:from>
    <xdr:to>
      <xdr:col>6</xdr:col>
      <xdr:colOff>485775</xdr:colOff>
      <xdr:row>4</xdr:row>
      <xdr:rowOff>19049</xdr:rowOff>
    </xdr:to>
    <xdr:sp macro="" textlink="">
      <xdr:nvSpPr>
        <xdr:cNvPr id="18" name="角丸四角形 17"/>
        <xdr:cNvSpPr/>
      </xdr:nvSpPr>
      <xdr:spPr bwMode="auto">
        <a:xfrm>
          <a:off x="6924675" y="485774"/>
          <a:ext cx="514350" cy="5238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219074</xdr:colOff>
      <xdr:row>4</xdr:row>
      <xdr:rowOff>19051</xdr:rowOff>
    </xdr:from>
    <xdr:to>
      <xdr:col>10</xdr:col>
      <xdr:colOff>19049</xdr:colOff>
      <xdr:row>5</xdr:row>
      <xdr:rowOff>161926</xdr:rowOff>
    </xdr:to>
    <xdr:sp macro="" textlink="">
      <xdr:nvSpPr>
        <xdr:cNvPr id="19" name="角丸四角形 18"/>
        <xdr:cNvSpPr/>
      </xdr:nvSpPr>
      <xdr:spPr bwMode="auto">
        <a:xfrm>
          <a:off x="6924674" y="1009651"/>
          <a:ext cx="2352675" cy="4000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638175</xdr:colOff>
      <xdr:row>11</xdr:row>
      <xdr:rowOff>104775</xdr:rowOff>
    </xdr:from>
    <xdr:to>
      <xdr:col>10</xdr:col>
      <xdr:colOff>0</xdr:colOff>
      <xdr:row>11</xdr:row>
      <xdr:rowOff>104775</xdr:rowOff>
    </xdr:to>
    <xdr:cxnSp macro="">
      <xdr:nvCxnSpPr>
        <xdr:cNvPr id="6" name="直線コネクタ 5"/>
        <xdr:cNvCxnSpPr/>
      </xdr:nvCxnSpPr>
      <xdr:spPr>
        <a:xfrm>
          <a:off x="5934075" y="2609850"/>
          <a:ext cx="3324225" cy="0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638175</xdr:colOff>
      <xdr:row>11</xdr:row>
      <xdr:rowOff>114300</xdr:rowOff>
    </xdr:from>
    <xdr:to>
      <xdr:col>3</xdr:col>
      <xdr:colOff>638175</xdr:colOff>
      <xdr:row>20</xdr:row>
      <xdr:rowOff>9525</xdr:rowOff>
    </xdr:to>
    <xdr:cxnSp macro="">
      <xdr:nvCxnSpPr>
        <xdr:cNvPr id="23" name="直線コネクタ 22"/>
        <xdr:cNvCxnSpPr/>
      </xdr:nvCxnSpPr>
      <xdr:spPr>
        <a:xfrm>
          <a:off x="5934075" y="2619375"/>
          <a:ext cx="0" cy="1609725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609600</xdr:colOff>
      <xdr:row>11</xdr:row>
      <xdr:rowOff>85725</xdr:rowOff>
    </xdr:from>
    <xdr:to>
      <xdr:col>3</xdr:col>
      <xdr:colOff>1019175</xdr:colOff>
      <xdr:row>12</xdr:row>
      <xdr:rowOff>1</xdr:rowOff>
    </xdr:to>
    <xdr:sp macro="" textlink="">
      <xdr:nvSpPr>
        <xdr:cNvPr id="10" name="正方形/長方形 9"/>
        <xdr:cNvSpPr/>
      </xdr:nvSpPr>
      <xdr:spPr>
        <a:xfrm>
          <a:off x="5905500" y="2590800"/>
          <a:ext cx="409575" cy="10477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3</xdr:row>
      <xdr:rowOff>133349</xdr:rowOff>
    </xdr:from>
    <xdr:to>
      <xdr:col>11</xdr:col>
      <xdr:colOff>371475</xdr:colOff>
      <xdr:row>29</xdr:row>
      <xdr:rowOff>28574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85724" y="952499"/>
          <a:ext cx="5743576" cy="4772025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0</xdr:row>
      <xdr:rowOff>371475</xdr:rowOff>
    </xdr:from>
    <xdr:to>
      <xdr:col>11</xdr:col>
      <xdr:colOff>304800</xdr:colOff>
      <xdr:row>0</xdr:row>
      <xdr:rowOff>371475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 flipV="1">
          <a:off x="266700" y="371475"/>
          <a:ext cx="5495925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485775</xdr:colOff>
      <xdr:row>0</xdr:row>
      <xdr:rowOff>180975</xdr:rowOff>
    </xdr:from>
    <xdr:to>
      <xdr:col>11</xdr:col>
      <xdr:colOff>485775</xdr:colOff>
      <xdr:row>29</xdr:row>
      <xdr:rowOff>95250</xdr:rowOff>
    </xdr:to>
    <xdr:cxnSp macro="">
      <xdr:nvCxnSpPr>
        <xdr:cNvPr id="11" name="直線コネクタ 30"/>
        <xdr:cNvCxnSpPr>
          <a:cxnSpLocks noChangeShapeType="1"/>
        </xdr:cNvCxnSpPr>
      </xdr:nvCxnSpPr>
      <xdr:spPr bwMode="auto">
        <a:xfrm>
          <a:off x="5943600" y="180975"/>
          <a:ext cx="0" cy="56102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180975</xdr:colOff>
      <xdr:row>10</xdr:row>
      <xdr:rowOff>43659</xdr:rowOff>
    </xdr:from>
    <xdr:to>
      <xdr:col>9</xdr:col>
      <xdr:colOff>129556</xdr:colOff>
      <xdr:row>21</xdr:row>
      <xdr:rowOff>104775</xdr:rowOff>
    </xdr:to>
    <xdr:grpSp>
      <xdr:nvGrpSpPr>
        <xdr:cNvPr id="22" name="グループ化 21"/>
        <xdr:cNvGrpSpPr/>
      </xdr:nvGrpSpPr>
      <xdr:grpSpPr>
        <a:xfrm>
          <a:off x="400050" y="2139159"/>
          <a:ext cx="4111006" cy="2261391"/>
          <a:chOff x="171450" y="2186784"/>
          <a:chExt cx="4111006" cy="2261391"/>
        </a:xfrm>
      </xdr:grpSpPr>
      <xdr:pic>
        <xdr:nvPicPr>
          <xdr:cNvPr id="17" name="図 16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71450" y="2186784"/>
            <a:ext cx="4111006" cy="2261391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cxnSp macro="">
        <xdr:nvCxnSpPr>
          <xdr:cNvPr id="19" name="直線コネクタ 18"/>
          <xdr:cNvCxnSpPr/>
        </xdr:nvCxnSpPr>
        <xdr:spPr>
          <a:xfrm>
            <a:off x="1304925" y="3000375"/>
            <a:ext cx="0" cy="72000"/>
          </a:xfrm>
          <a:prstGeom prst="line">
            <a:avLst/>
          </a:prstGeom>
          <a:ln>
            <a:solidFill>
              <a:schemeClr val="accent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314326</xdr:colOff>
      <xdr:row>11</xdr:row>
      <xdr:rowOff>95250</xdr:rowOff>
    </xdr:from>
    <xdr:to>
      <xdr:col>10</xdr:col>
      <xdr:colOff>123825</xdr:colOff>
      <xdr:row>14</xdr:row>
      <xdr:rowOff>19050</xdr:rowOff>
    </xdr:to>
    <xdr:sp macro="" textlink="">
      <xdr:nvSpPr>
        <xdr:cNvPr id="21" name="角丸四角形吹き出し 20"/>
        <xdr:cNvSpPr/>
      </xdr:nvSpPr>
      <xdr:spPr>
        <a:xfrm>
          <a:off x="2247901" y="2390775"/>
          <a:ext cx="2752724" cy="523875"/>
        </a:xfrm>
        <a:prstGeom prst="wedgeRoundRectCallout">
          <a:avLst>
            <a:gd name="adj1" fmla="val -62847"/>
            <a:gd name="adj2" fmla="val 65564"/>
            <a:gd name="adj3" fmla="val 16667"/>
          </a:avLst>
        </a:prstGeom>
        <a:solidFill>
          <a:schemeClr val="bg1"/>
        </a:solidFill>
        <a:ln w="127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※「偽の場合」のセルをクリックし、画面左上の名前ボックスから再度「IF」を選択する</a:t>
          </a:r>
          <a:endParaRPr lang="ja-JP" altLang="ja-JP">
            <a:solidFill>
              <a:srgbClr val="FF0000"/>
            </a:solidFill>
            <a:effectLst/>
          </a:endParaRPr>
        </a:p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123825</xdr:colOff>
      <xdr:row>15</xdr:row>
      <xdr:rowOff>0</xdr:rowOff>
    </xdr:from>
    <xdr:to>
      <xdr:col>3</xdr:col>
      <xdr:colOff>361951</xdr:colOff>
      <xdr:row>26</xdr:row>
      <xdr:rowOff>95251</xdr:rowOff>
    </xdr:to>
    <xdr:pic>
      <xdr:nvPicPr>
        <xdr:cNvPr id="16" name="図 1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168" t="2893" r="9989" b="2467"/>
        <a:stretch/>
      </xdr:blipFill>
      <xdr:spPr>
        <a:xfrm>
          <a:off x="685800" y="3095625"/>
          <a:ext cx="923926" cy="218122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448177</xdr:colOff>
      <xdr:row>15</xdr:row>
      <xdr:rowOff>190500</xdr:rowOff>
    </xdr:from>
    <xdr:to>
      <xdr:col>11</xdr:col>
      <xdr:colOff>259296</xdr:colOff>
      <xdr:row>28</xdr:row>
      <xdr:rowOff>9524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5952" y="3286125"/>
          <a:ext cx="4021169" cy="224789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17</xdr:col>
      <xdr:colOff>238125</xdr:colOff>
      <xdr:row>1</xdr:row>
      <xdr:rowOff>13683</xdr:rowOff>
    </xdr:to>
    <xdr:sp macro="" textlink="">
      <xdr:nvSpPr>
        <xdr:cNvPr id="3" name="Line 5"/>
        <xdr:cNvSpPr>
          <a:spLocks noChangeShapeType="1"/>
        </xdr:cNvSpPr>
      </xdr:nvSpPr>
      <xdr:spPr bwMode="auto">
        <a:xfrm>
          <a:off x="95250" y="323850"/>
          <a:ext cx="8401050" cy="13683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9525</xdr:colOff>
      <xdr:row>1</xdr:row>
      <xdr:rowOff>238125</xdr:rowOff>
    </xdr:from>
    <xdr:to>
      <xdr:col>8</xdr:col>
      <xdr:colOff>190500</xdr:colOff>
      <xdr:row>5</xdr:row>
      <xdr:rowOff>171450</xdr:rowOff>
    </xdr:to>
    <xdr:sp macro="" textlink="">
      <xdr:nvSpPr>
        <xdr:cNvPr id="4" name="Rectangle 2"/>
        <xdr:cNvSpPr>
          <a:spLocks noChangeArrowheads="1"/>
        </xdr:cNvSpPr>
      </xdr:nvSpPr>
      <xdr:spPr bwMode="auto">
        <a:xfrm>
          <a:off x="104775" y="561975"/>
          <a:ext cx="4057650" cy="8858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38098</xdr:colOff>
      <xdr:row>6</xdr:row>
      <xdr:rowOff>161925</xdr:rowOff>
    </xdr:from>
    <xdr:to>
      <xdr:col>7</xdr:col>
      <xdr:colOff>676275</xdr:colOff>
      <xdr:row>9</xdr:row>
      <xdr:rowOff>180975</xdr:rowOff>
    </xdr:to>
    <xdr:sp macro="" textlink="">
      <xdr:nvSpPr>
        <xdr:cNvPr id="5" name="正方形/長方形 4"/>
        <xdr:cNvSpPr/>
      </xdr:nvSpPr>
      <xdr:spPr>
        <a:xfrm>
          <a:off x="133348" y="1628775"/>
          <a:ext cx="3352802" cy="647700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>
            <a:lnSpc>
              <a:spcPts val="1400"/>
            </a:lnSpc>
          </a:pP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　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500"/>
            </a:lnSpc>
          </a:pP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・範　　囲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対象の範囲を選択（ドラッグ）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・検索条件 ： 検索条件を入力</a:t>
          </a:r>
        </a:p>
      </xdr:txBody>
    </xdr:sp>
    <xdr:clientData/>
  </xdr:twoCellAnchor>
  <xdr:twoCellAnchor>
    <xdr:from>
      <xdr:col>3</xdr:col>
      <xdr:colOff>200027</xdr:colOff>
      <xdr:row>1</xdr:row>
      <xdr:rowOff>400050</xdr:rowOff>
    </xdr:from>
    <xdr:to>
      <xdr:col>4</xdr:col>
      <xdr:colOff>38100</xdr:colOff>
      <xdr:row>3</xdr:row>
      <xdr:rowOff>32924</xdr:rowOff>
    </xdr:to>
    <xdr:sp macro="" textlink="">
      <xdr:nvSpPr>
        <xdr:cNvPr id="6" name="AutoShape 5"/>
        <xdr:cNvSpPr>
          <a:spLocks noChangeArrowheads="1"/>
        </xdr:cNvSpPr>
      </xdr:nvSpPr>
      <xdr:spPr bwMode="auto">
        <a:xfrm>
          <a:off x="923927" y="704850"/>
          <a:ext cx="781048" cy="213899"/>
        </a:xfrm>
        <a:prstGeom prst="wedgeRectCallout">
          <a:avLst>
            <a:gd name="adj1" fmla="val 49449"/>
            <a:gd name="adj2" fmla="val 10032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この範囲で</a:t>
          </a:r>
        </a:p>
      </xdr:txBody>
    </xdr:sp>
    <xdr:clientData/>
  </xdr:twoCellAnchor>
  <xdr:twoCellAnchor>
    <xdr:from>
      <xdr:col>4</xdr:col>
      <xdr:colOff>209550</xdr:colOff>
      <xdr:row>2</xdr:row>
      <xdr:rowOff>0</xdr:rowOff>
    </xdr:from>
    <xdr:to>
      <xdr:col>8</xdr:col>
      <xdr:colOff>104775</xdr:colOff>
      <xdr:row>3</xdr:row>
      <xdr:rowOff>38100</xdr:rowOff>
    </xdr:to>
    <xdr:sp macro="" textlink="">
      <xdr:nvSpPr>
        <xdr:cNvPr id="7" name="AutoShape 6"/>
        <xdr:cNvSpPr>
          <a:spLocks noChangeArrowheads="1"/>
        </xdr:cNvSpPr>
      </xdr:nvSpPr>
      <xdr:spPr bwMode="auto">
        <a:xfrm>
          <a:off x="1876425" y="704850"/>
          <a:ext cx="2200275" cy="219075"/>
        </a:xfrm>
        <a:prstGeom prst="wedgeRectCallout">
          <a:avLst>
            <a:gd name="adj1" fmla="val -40325"/>
            <a:gd name="adj2" fmla="val 10308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この条件に合っているセルの数は？</a:t>
          </a:r>
        </a:p>
      </xdr:txBody>
    </xdr:sp>
    <xdr:clientData/>
  </xdr:twoCellAnchor>
  <xdr:twoCellAnchor>
    <xdr:from>
      <xdr:col>11</xdr:col>
      <xdr:colOff>76200</xdr:colOff>
      <xdr:row>1</xdr:row>
      <xdr:rowOff>171450</xdr:rowOff>
    </xdr:from>
    <xdr:to>
      <xdr:col>11</xdr:col>
      <xdr:colOff>76200</xdr:colOff>
      <xdr:row>28</xdr:row>
      <xdr:rowOff>66675</xdr:rowOff>
    </xdr:to>
    <xdr:cxnSp macro="">
      <xdr:nvCxnSpPr>
        <xdr:cNvPr id="9" name="直線コネクタ 30"/>
        <xdr:cNvCxnSpPr>
          <a:cxnSpLocks noChangeShapeType="1"/>
        </xdr:cNvCxnSpPr>
      </xdr:nvCxnSpPr>
      <xdr:spPr bwMode="auto">
        <a:xfrm>
          <a:off x="5334000" y="495300"/>
          <a:ext cx="0" cy="52197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 editAs="oneCell">
    <xdr:from>
      <xdr:col>7</xdr:col>
      <xdr:colOff>1123950</xdr:colOff>
      <xdr:row>11</xdr:row>
      <xdr:rowOff>0</xdr:rowOff>
    </xdr:from>
    <xdr:to>
      <xdr:col>11</xdr:col>
      <xdr:colOff>19050</xdr:colOff>
      <xdr:row>17</xdr:row>
      <xdr:rowOff>168135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2495550"/>
          <a:ext cx="1343025" cy="1253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152399</xdr:colOff>
      <xdr:row>17</xdr:row>
      <xdr:rowOff>38100</xdr:rowOff>
    </xdr:from>
    <xdr:to>
      <xdr:col>14</xdr:col>
      <xdr:colOff>962025</xdr:colOff>
      <xdr:row>23</xdr:row>
      <xdr:rowOff>28575</xdr:rowOff>
    </xdr:to>
    <xdr:sp macro="" textlink="">
      <xdr:nvSpPr>
        <xdr:cNvPr id="12" name="角丸四角形吹き出し 11"/>
        <xdr:cNvSpPr/>
      </xdr:nvSpPr>
      <xdr:spPr>
        <a:xfrm>
          <a:off x="5410199" y="3619500"/>
          <a:ext cx="1504951" cy="1114425"/>
        </a:xfrm>
        <a:prstGeom prst="wedgeRoundRectCallout">
          <a:avLst>
            <a:gd name="adj1" fmla="val 59170"/>
            <a:gd name="adj2" fmla="val 15273"/>
            <a:gd name="adj3" fmla="val 16667"/>
          </a:avLst>
        </a:prstGeom>
        <a:solidFill>
          <a:schemeClr val="bg1"/>
        </a:solidFill>
        <a:ln w="1270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050">
              <a:solidFill>
                <a:srgbClr val="0000FF"/>
              </a:solidFill>
            </a:rPr>
            <a:t>・・・確かめ・・・</a:t>
          </a:r>
          <a:endParaRPr kumimoji="1" lang="en-US" altLang="ja-JP" sz="1050">
            <a:solidFill>
              <a:srgbClr val="0000FF"/>
            </a:solidFill>
          </a:endParaRPr>
        </a:p>
        <a:p>
          <a:pPr algn="l"/>
          <a:endParaRPr kumimoji="1" lang="en-US" altLang="ja-JP" sz="1000">
            <a:solidFill>
              <a:srgbClr val="0000FF"/>
            </a:solidFill>
          </a:endParaRPr>
        </a:p>
        <a:p>
          <a:pPr algn="l"/>
          <a:r>
            <a:rPr kumimoji="1" lang="ja-JP" altLang="en-US" sz="1000">
              <a:solidFill>
                <a:srgbClr val="0000FF"/>
              </a:solidFill>
            </a:rPr>
            <a:t>評価を</a:t>
          </a:r>
          <a:endParaRPr kumimoji="1" lang="en-US" altLang="ja-JP" sz="1000">
            <a:solidFill>
              <a:srgbClr val="0000FF"/>
            </a:solidFill>
          </a:endParaRPr>
        </a:p>
        <a:p>
          <a:pPr algn="l"/>
          <a:r>
            <a:rPr kumimoji="1" lang="ja-JP" altLang="en-US" sz="1000">
              <a:solidFill>
                <a:srgbClr val="0000FF"/>
              </a:solidFill>
            </a:rPr>
            <a:t>「優」「良」「可」に</a:t>
          </a:r>
          <a:endParaRPr kumimoji="1" lang="en-US" altLang="ja-JP" sz="1000">
            <a:solidFill>
              <a:srgbClr val="0000FF"/>
            </a:solidFill>
          </a:endParaRPr>
        </a:p>
        <a:p>
          <a:pPr algn="l"/>
          <a:r>
            <a:rPr kumimoji="1" lang="ja-JP" altLang="en-US" sz="1000">
              <a:solidFill>
                <a:srgbClr val="0000FF"/>
              </a:solidFill>
            </a:rPr>
            <a:t>　　変更してみましょう。</a:t>
          </a:r>
        </a:p>
      </xdr:txBody>
    </xdr:sp>
    <xdr:clientData/>
  </xdr:twoCellAnchor>
  <xdr:twoCellAnchor editAs="oneCell">
    <xdr:from>
      <xdr:col>1</xdr:col>
      <xdr:colOff>47625</xdr:colOff>
      <xdr:row>10</xdr:row>
      <xdr:rowOff>198043</xdr:rowOff>
    </xdr:from>
    <xdr:to>
      <xdr:col>7</xdr:col>
      <xdr:colOff>561975</xdr:colOff>
      <xdr:row>20</xdr:row>
      <xdr:rowOff>145718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2493568"/>
          <a:ext cx="3228975" cy="18050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</xdr:col>
      <xdr:colOff>257175</xdr:colOff>
      <xdr:row>15</xdr:row>
      <xdr:rowOff>159943</xdr:rowOff>
    </xdr:from>
    <xdr:to>
      <xdr:col>7</xdr:col>
      <xdr:colOff>1085850</xdr:colOff>
      <xdr:row>25</xdr:row>
      <xdr:rowOff>126668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3398443"/>
          <a:ext cx="3228975" cy="18050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7</xdr:col>
      <xdr:colOff>790576</xdr:colOff>
      <xdr:row>6</xdr:row>
      <xdr:rowOff>28575</xdr:rowOff>
    </xdr:from>
    <xdr:to>
      <xdr:col>10</xdr:col>
      <xdr:colOff>342902</xdr:colOff>
      <xdr:row>10</xdr:row>
      <xdr:rowOff>47625</xdr:rowOff>
    </xdr:to>
    <xdr:grpSp>
      <xdr:nvGrpSpPr>
        <xdr:cNvPr id="15" name="グループ化 14"/>
        <xdr:cNvGrpSpPr/>
      </xdr:nvGrpSpPr>
      <xdr:grpSpPr>
        <a:xfrm>
          <a:off x="3600451" y="1495425"/>
          <a:ext cx="1495426" cy="847725"/>
          <a:chOff x="3600451" y="1495425"/>
          <a:chExt cx="1495426" cy="847725"/>
        </a:xfrm>
      </xdr:grpSpPr>
      <xdr:sp macro="" textlink="">
        <xdr:nvSpPr>
          <xdr:cNvPr id="14" name="角丸四角形吹き出し 13"/>
          <xdr:cNvSpPr/>
        </xdr:nvSpPr>
        <xdr:spPr>
          <a:xfrm>
            <a:off x="3600451" y="1495425"/>
            <a:ext cx="1495426" cy="847725"/>
          </a:xfrm>
          <a:prstGeom prst="wedgeRoundRectCallout">
            <a:avLst>
              <a:gd name="adj1" fmla="val 59170"/>
              <a:gd name="adj2" fmla="val 15273"/>
              <a:gd name="adj3" fmla="val 16667"/>
            </a:avLst>
          </a:prstGeom>
          <a:solidFill>
            <a:schemeClr val="bg1"/>
          </a:solidFill>
          <a:ln w="1270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000">
                <a:solidFill>
                  <a:srgbClr val="FF3300"/>
                </a:solidFill>
              </a:rPr>
              <a:t>計算式の修正は</a:t>
            </a:r>
            <a:endParaRPr kumimoji="1" lang="en-US" altLang="ja-JP" sz="1000">
              <a:solidFill>
                <a:srgbClr val="FF3300"/>
              </a:solidFill>
            </a:endParaRPr>
          </a:p>
          <a:p>
            <a:pPr algn="l"/>
            <a:r>
              <a:rPr kumimoji="1" lang="ja-JP" altLang="en-US" sz="1000">
                <a:solidFill>
                  <a:srgbClr val="FF3300"/>
                </a:solidFill>
              </a:rPr>
              <a:t>修正する計算式の入ったセルをクリックし、</a:t>
            </a:r>
            <a:endParaRPr kumimoji="1" lang="en-US" altLang="ja-JP" sz="1000">
              <a:solidFill>
                <a:srgbClr val="FF3300"/>
              </a:solidFill>
            </a:endParaRPr>
          </a:p>
          <a:p>
            <a:pPr algn="l"/>
            <a:r>
              <a:rPr kumimoji="1" lang="ja-JP" altLang="en-US" sz="1000">
                <a:solidFill>
                  <a:srgbClr val="FF3300"/>
                </a:solidFill>
              </a:rPr>
              <a:t>　　　　　　　をクリック！</a:t>
            </a:r>
            <a:endParaRPr kumimoji="1" lang="en-US" altLang="ja-JP" sz="1000">
              <a:solidFill>
                <a:srgbClr val="FF3300"/>
              </a:solidFill>
            </a:endParaRPr>
          </a:p>
        </xdr:txBody>
      </xdr:sp>
      <xdr:pic>
        <xdr:nvPicPr>
          <xdr:cNvPr id="13" name="図 12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66439" t="64598" r="19604" b="1684"/>
          <a:stretch/>
        </xdr:blipFill>
        <xdr:spPr>
          <a:xfrm>
            <a:off x="4038599" y="2085974"/>
            <a:ext cx="238125" cy="190501"/>
          </a:xfrm>
          <a:prstGeom prst="rect">
            <a:avLst/>
          </a:prstGeom>
          <a:ln>
            <a:solidFill>
              <a:schemeClr val="accent1"/>
            </a:solidFill>
          </a:ln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19050</xdr:rowOff>
    </xdr:from>
    <xdr:to>
      <xdr:col>8</xdr:col>
      <xdr:colOff>9526</xdr:colOff>
      <xdr:row>1</xdr:row>
      <xdr:rowOff>28575</xdr:rowOff>
    </xdr:to>
    <xdr:sp macro="" textlink="">
      <xdr:nvSpPr>
        <xdr:cNvPr id="17410" name="Line 5"/>
        <xdr:cNvSpPr>
          <a:spLocks noChangeShapeType="1"/>
        </xdr:cNvSpPr>
      </xdr:nvSpPr>
      <xdr:spPr bwMode="auto">
        <a:xfrm flipV="1">
          <a:off x="142876" y="342900"/>
          <a:ext cx="5181600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4</xdr:col>
      <xdr:colOff>523875</xdr:colOff>
      <xdr:row>15</xdr:row>
      <xdr:rowOff>161925</xdr:rowOff>
    </xdr:from>
    <xdr:to>
      <xdr:col>7</xdr:col>
      <xdr:colOff>19050</xdr:colOff>
      <xdr:row>17</xdr:row>
      <xdr:rowOff>19050</xdr:rowOff>
    </xdr:to>
    <xdr:pic>
      <xdr:nvPicPr>
        <xdr:cNvPr id="17413" name="図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5100" y="2990850"/>
          <a:ext cx="17335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20</xdr:row>
      <xdr:rowOff>152400</xdr:rowOff>
    </xdr:from>
    <xdr:to>
      <xdr:col>7</xdr:col>
      <xdr:colOff>28575</xdr:colOff>
      <xdr:row>22</xdr:row>
      <xdr:rowOff>9525</xdr:rowOff>
    </xdr:to>
    <xdr:pic>
      <xdr:nvPicPr>
        <xdr:cNvPr id="17414" name="図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95575" y="3981450"/>
          <a:ext cx="17526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16</xdr:row>
      <xdr:rowOff>0</xdr:rowOff>
    </xdr:from>
    <xdr:to>
      <xdr:col>8</xdr:col>
      <xdr:colOff>0</xdr:colOff>
      <xdr:row>17</xdr:row>
      <xdr:rowOff>28575</xdr:rowOff>
    </xdr:to>
    <xdr:pic>
      <xdr:nvPicPr>
        <xdr:cNvPr id="17415" name="図 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29125" y="3028950"/>
          <a:ext cx="866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819150</xdr:colOff>
      <xdr:row>21</xdr:row>
      <xdr:rowOff>0</xdr:rowOff>
    </xdr:from>
    <xdr:to>
      <xdr:col>7</xdr:col>
      <xdr:colOff>866775</xdr:colOff>
      <xdr:row>22</xdr:row>
      <xdr:rowOff>9525</xdr:rowOff>
    </xdr:to>
    <xdr:pic>
      <xdr:nvPicPr>
        <xdr:cNvPr id="17416" name="図 9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19600" y="4029075"/>
          <a:ext cx="866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142876</xdr:colOff>
      <xdr:row>1</xdr:row>
      <xdr:rowOff>114300</xdr:rowOff>
    </xdr:from>
    <xdr:to>
      <xdr:col>8</xdr:col>
      <xdr:colOff>152400</xdr:colOff>
      <xdr:row>23</xdr:row>
      <xdr:rowOff>95250</xdr:rowOff>
    </xdr:to>
    <xdr:cxnSp macro="">
      <xdr:nvCxnSpPr>
        <xdr:cNvPr id="10" name="直線コネクタ 9"/>
        <xdr:cNvCxnSpPr>
          <a:cxnSpLocks noChangeShapeType="1"/>
        </xdr:cNvCxnSpPr>
      </xdr:nvCxnSpPr>
      <xdr:spPr bwMode="auto">
        <a:xfrm>
          <a:off x="5438776" y="381000"/>
          <a:ext cx="9524" cy="414337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 editAs="oneCell">
    <xdr:from>
      <xdr:col>5</xdr:col>
      <xdr:colOff>838200</xdr:colOff>
      <xdr:row>7</xdr:row>
      <xdr:rowOff>0</xdr:rowOff>
    </xdr:from>
    <xdr:to>
      <xdr:col>8</xdr:col>
      <xdr:colOff>57150</xdr:colOff>
      <xdr:row>8</xdr:row>
      <xdr:rowOff>38100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81400" y="1371600"/>
          <a:ext cx="1790700" cy="238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21</xdr:row>
      <xdr:rowOff>104775</xdr:rowOff>
    </xdr:from>
    <xdr:to>
      <xdr:col>16</xdr:col>
      <xdr:colOff>590550</xdr:colOff>
      <xdr:row>25</xdr:row>
      <xdr:rowOff>123825</xdr:rowOff>
    </xdr:to>
    <xdr:sp macro="" textlink="">
      <xdr:nvSpPr>
        <xdr:cNvPr id="3073" name="Rectangle 21"/>
        <xdr:cNvSpPr>
          <a:spLocks noChangeArrowheads="1"/>
        </xdr:cNvSpPr>
      </xdr:nvSpPr>
      <xdr:spPr bwMode="auto">
        <a:xfrm>
          <a:off x="4991100" y="3705225"/>
          <a:ext cx="4429125" cy="704850"/>
        </a:xfrm>
        <a:prstGeom prst="rect">
          <a:avLst/>
        </a:prstGeom>
        <a:noFill/>
        <a:ln w="9525">
          <a:solidFill>
            <a:srgbClr val="80808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</xdr:row>
      <xdr:rowOff>0</xdr:rowOff>
    </xdr:from>
    <xdr:to>
      <xdr:col>7</xdr:col>
      <xdr:colOff>371475</xdr:colOff>
      <xdr:row>1</xdr:row>
      <xdr:rowOff>0</xdr:rowOff>
    </xdr:to>
    <xdr:sp macro="" textlink="">
      <xdr:nvSpPr>
        <xdr:cNvPr id="3074" name="Line 5"/>
        <xdr:cNvSpPr>
          <a:spLocks noChangeShapeType="1"/>
        </xdr:cNvSpPr>
      </xdr:nvSpPr>
      <xdr:spPr bwMode="auto">
        <a:xfrm>
          <a:off x="142875" y="323850"/>
          <a:ext cx="4305300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9</xdr:col>
      <xdr:colOff>0</xdr:colOff>
      <xdr:row>1</xdr:row>
      <xdr:rowOff>0</xdr:rowOff>
    </xdr:from>
    <xdr:to>
      <xdr:col>16</xdr:col>
      <xdr:colOff>76200</xdr:colOff>
      <xdr:row>1</xdr:row>
      <xdr:rowOff>9525</xdr:rowOff>
    </xdr:to>
    <xdr:sp macro="" textlink="">
      <xdr:nvSpPr>
        <xdr:cNvPr id="3075" name="Line 5"/>
        <xdr:cNvSpPr>
          <a:spLocks noChangeShapeType="1"/>
        </xdr:cNvSpPr>
      </xdr:nvSpPr>
      <xdr:spPr bwMode="auto">
        <a:xfrm>
          <a:off x="4962525" y="323850"/>
          <a:ext cx="3914775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8</xdr:col>
      <xdr:colOff>180975</xdr:colOff>
      <xdr:row>1</xdr:row>
      <xdr:rowOff>0</xdr:rowOff>
    </xdr:from>
    <xdr:to>
      <xdr:col>8</xdr:col>
      <xdr:colOff>190500</xdr:colOff>
      <xdr:row>27</xdr:row>
      <xdr:rowOff>47625</xdr:rowOff>
    </xdr:to>
    <xdr:cxnSp macro="">
      <xdr:nvCxnSpPr>
        <xdr:cNvPr id="3076" name="直線コネクタ 30"/>
        <xdr:cNvCxnSpPr>
          <a:cxnSpLocks noChangeShapeType="1"/>
        </xdr:cNvCxnSpPr>
      </xdr:nvCxnSpPr>
      <xdr:spPr bwMode="auto">
        <a:xfrm flipH="1">
          <a:off x="4752975" y="266700"/>
          <a:ext cx="9525" cy="441007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0</xdr:col>
      <xdr:colOff>161924</xdr:colOff>
      <xdr:row>2</xdr:row>
      <xdr:rowOff>85725</xdr:rowOff>
    </xdr:from>
    <xdr:to>
      <xdr:col>7</xdr:col>
      <xdr:colOff>376649</xdr:colOff>
      <xdr:row>5</xdr:row>
      <xdr:rowOff>0</xdr:rowOff>
    </xdr:to>
    <xdr:sp macro="" textlink="">
      <xdr:nvSpPr>
        <xdr:cNvPr id="8" name="Text Box 19"/>
        <xdr:cNvSpPr txBox="1">
          <a:spLocks noChangeArrowheads="1"/>
        </xdr:cNvSpPr>
      </xdr:nvSpPr>
      <xdr:spPr bwMode="auto">
        <a:xfrm>
          <a:off x="161924" y="476250"/>
          <a:ext cx="4320000" cy="428625"/>
        </a:xfrm>
        <a:prstGeom prst="rect">
          <a:avLst/>
        </a:prstGeom>
        <a:solidFill>
          <a:srgbClr val="FFFF99"/>
        </a:solidFill>
        <a:ln w="190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en-US" altLang="ja-JP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※</a:t>
          </a:r>
          <a:r>
            <a:rPr lang="ja-JP" altLang="en-US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計算式を入力する場合は、必ず先頭にイコール（＝）を入力しましょう。</a:t>
          </a:r>
          <a:endParaRPr lang="en-US" altLang="ja-JP" sz="1050" b="1" i="0" u="none" strike="noStrike" baseline="0">
            <a:solidFill>
              <a:srgbClr val="FF0000"/>
            </a:solidFill>
            <a:latin typeface="+mj-ea"/>
            <a:ea typeface="+mj-ea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en-US" altLang="ja-JP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※</a:t>
          </a:r>
          <a:r>
            <a:rPr lang="ja-JP" altLang="en-US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必ず半角（日本語入力オフ）で入力をしましょう。</a:t>
          </a:r>
        </a:p>
      </xdr:txBody>
    </xdr:sp>
    <xdr:clientData/>
  </xdr:twoCellAnchor>
  <xdr:twoCellAnchor>
    <xdr:from>
      <xdr:col>0</xdr:col>
      <xdr:colOff>161924</xdr:colOff>
      <xdr:row>5</xdr:row>
      <xdr:rowOff>57150</xdr:rowOff>
    </xdr:from>
    <xdr:to>
      <xdr:col>7</xdr:col>
      <xdr:colOff>376649</xdr:colOff>
      <xdr:row>9</xdr:row>
      <xdr:rowOff>76200</xdr:rowOff>
    </xdr:to>
    <xdr:sp macro="" textlink="">
      <xdr:nvSpPr>
        <xdr:cNvPr id="9" name="Text Box 19"/>
        <xdr:cNvSpPr txBox="1">
          <a:spLocks noChangeArrowheads="1"/>
        </xdr:cNvSpPr>
      </xdr:nvSpPr>
      <xdr:spPr bwMode="auto">
        <a:xfrm>
          <a:off x="161924" y="962025"/>
          <a:ext cx="4320000" cy="704850"/>
        </a:xfrm>
        <a:prstGeom prst="rect">
          <a:avLst/>
        </a:prstGeom>
        <a:solidFill>
          <a:srgbClr val="FFFFFF"/>
        </a:solidFill>
        <a:ln w="19050">
          <a:solidFill>
            <a:schemeClr val="bg1">
              <a:lumMod val="50000"/>
            </a:schemeClr>
          </a:solidFill>
          <a:prstDash val="solid"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wrap="square" lIns="36000" tIns="144000" rIns="36000" bIns="36000" anchor="t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　　　　　　　　　</a:t>
          </a:r>
          <a:r>
            <a:rPr lang="ja-JP" altLang="en-US" sz="1400" b="1" i="0" u="none" strike="noStrike" baseline="0">
              <a:solidFill>
                <a:srgbClr val="FF3399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加　　　 減　　　 乗　　　 除</a:t>
          </a:r>
          <a:endParaRPr lang="en-US" altLang="ja-JP" sz="1400" b="1" i="0" u="none" strike="noStrike" baseline="0">
            <a:solidFill>
              <a:srgbClr val="FF3399"/>
            </a:solidFill>
            <a:latin typeface="MS UI Gothic" panose="020B0600070205080204" pitchFamily="50" charset="-128"/>
            <a:ea typeface="MS UI Gothic" panose="020B0600070205080204" pitchFamily="50" charset="-128"/>
            <a:cs typeface="+mn-cs"/>
          </a:endParaRPr>
        </a:p>
        <a:p>
          <a:pPr marL="0" indent="0" algn="l" rtl="0">
            <a:lnSpc>
              <a:spcPts val="1300"/>
            </a:lnSpc>
            <a:spcBef>
              <a:spcPts val="1200"/>
            </a:spcBef>
            <a:defRPr sz="1000"/>
          </a:pPr>
          <a:r>
            <a:rPr lang="ja-JP" altLang="en-US" sz="1400" b="1" i="0" u="none" strike="noStrike" baseline="0">
              <a:solidFill>
                <a:srgbClr val="FF3399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 </a:t>
          </a:r>
          <a:r>
            <a:rPr lang="ja-JP" altLang="en-US" sz="1400" b="1" i="0" u="none" strike="noStrike" baseline="0">
              <a:solidFill>
                <a:srgbClr val="FF6600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演算記号</a:t>
          </a:r>
          <a:r>
            <a:rPr lang="ja-JP" altLang="en-US" sz="1400" b="1" i="0" u="none" strike="noStrike" baseline="0">
              <a:solidFill>
                <a:srgbClr val="FF3399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　　 ＋　　 　－　　　 ＊ 　　　／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352425</xdr:rowOff>
    </xdr:from>
    <xdr:to>
      <xdr:col>12</xdr:col>
      <xdr:colOff>1228725</xdr:colOff>
      <xdr:row>0</xdr:row>
      <xdr:rowOff>390525</xdr:rowOff>
    </xdr:to>
    <xdr:sp macro="" textlink="">
      <xdr:nvSpPr>
        <xdr:cNvPr id="4098" name="Line 5"/>
        <xdr:cNvSpPr>
          <a:spLocks noChangeShapeType="1"/>
        </xdr:cNvSpPr>
      </xdr:nvSpPr>
      <xdr:spPr bwMode="auto">
        <a:xfrm>
          <a:off x="133350" y="352425"/>
          <a:ext cx="8629650" cy="3810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10</xdr:col>
      <xdr:colOff>1504950</xdr:colOff>
      <xdr:row>4</xdr:row>
      <xdr:rowOff>114300</xdr:rowOff>
    </xdr:from>
    <xdr:to>
      <xdr:col>10</xdr:col>
      <xdr:colOff>685800</xdr:colOff>
      <xdr:row>4</xdr:row>
      <xdr:rowOff>114300</xdr:rowOff>
    </xdr:to>
    <xdr:sp macro="" textlink="">
      <xdr:nvSpPr>
        <xdr:cNvPr id="4101" name="Line 14"/>
        <xdr:cNvSpPr>
          <a:spLocks noChangeShapeType="1"/>
        </xdr:cNvSpPr>
      </xdr:nvSpPr>
      <xdr:spPr bwMode="auto">
        <a:xfrm>
          <a:off x="9086850" y="923925"/>
          <a:ext cx="0" cy="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8</xdr:col>
      <xdr:colOff>133346</xdr:colOff>
      <xdr:row>2</xdr:row>
      <xdr:rowOff>142874</xdr:rowOff>
    </xdr:from>
    <xdr:to>
      <xdr:col>15</xdr:col>
      <xdr:colOff>457200</xdr:colOff>
      <xdr:row>5</xdr:row>
      <xdr:rowOff>171449</xdr:rowOff>
    </xdr:to>
    <xdr:sp macro="" textlink="">
      <xdr:nvSpPr>
        <xdr:cNvPr id="25" name="Text Box 19"/>
        <xdr:cNvSpPr txBox="1">
          <a:spLocks noChangeArrowheads="1"/>
        </xdr:cNvSpPr>
      </xdr:nvSpPr>
      <xdr:spPr bwMode="auto">
        <a:xfrm>
          <a:off x="5410196" y="942974"/>
          <a:ext cx="3762379" cy="809625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144000" tIns="36000" rIns="36000" bIns="36000" anchor="ctr" anchorCtr="0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引数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とは、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  <a:cs typeface="+mn-cs"/>
            </a:rPr>
            <a:t>関数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に引き渡すデータのことです。　</a:t>
          </a:r>
          <a:endParaRPr lang="en-US" altLang="ja-JP" sz="1100" b="0" i="0" u="none" strike="noStrike" baseline="0">
            <a:solidFill>
              <a:schemeClr val="bg1">
                <a:lumMod val="50000"/>
              </a:schemeClr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  <a:cs typeface="+mn-cs"/>
            </a:rPr>
            <a:t>関数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は引数を元に計算をし「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  <a:cs typeface="+mn-cs"/>
            </a:rPr>
            <a:t>戻り値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」を返します。</a:t>
          </a:r>
        </a:p>
        <a:p>
          <a:pPr marL="0" indent="0" algn="l" rtl="0">
            <a:defRPr sz="1000"/>
          </a:pP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引数に指定できるデータは、関数によって種類や</a:t>
          </a:r>
          <a:endParaRPr lang="en-US" altLang="ja-JP" sz="1100" b="0" i="0" u="none" strike="noStrike" baseline="0">
            <a:solidFill>
              <a:schemeClr val="bg1">
                <a:lumMod val="50000"/>
              </a:schemeClr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defRPr sz="1000"/>
          </a:pP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数が決まっています。 </a:t>
          </a:r>
        </a:p>
      </xdr:txBody>
    </xdr:sp>
    <xdr:clientData/>
  </xdr:twoCellAnchor>
  <xdr:twoCellAnchor>
    <xdr:from>
      <xdr:col>8</xdr:col>
      <xdr:colOff>28577</xdr:colOff>
      <xdr:row>5</xdr:row>
      <xdr:rowOff>200025</xdr:rowOff>
    </xdr:from>
    <xdr:to>
      <xdr:col>8</xdr:col>
      <xdr:colOff>38100</xdr:colOff>
      <xdr:row>20</xdr:row>
      <xdr:rowOff>161925</xdr:rowOff>
    </xdr:to>
    <xdr:cxnSp macro="">
      <xdr:nvCxnSpPr>
        <xdr:cNvPr id="4103" name="直線コネクタ 30"/>
        <xdr:cNvCxnSpPr>
          <a:cxnSpLocks noChangeShapeType="1"/>
        </xdr:cNvCxnSpPr>
      </xdr:nvCxnSpPr>
      <xdr:spPr bwMode="auto">
        <a:xfrm flipH="1">
          <a:off x="5229227" y="1333500"/>
          <a:ext cx="9523" cy="31623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47625</xdr:colOff>
      <xdr:row>10</xdr:row>
      <xdr:rowOff>133350</xdr:rowOff>
    </xdr:from>
    <xdr:to>
      <xdr:col>7</xdr:col>
      <xdr:colOff>800100</xdr:colOff>
      <xdr:row>10</xdr:row>
      <xdr:rowOff>133350</xdr:rowOff>
    </xdr:to>
    <xdr:sp macro="" textlink="">
      <xdr:nvSpPr>
        <xdr:cNvPr id="4104" name="Line 5"/>
        <xdr:cNvSpPr>
          <a:spLocks noChangeShapeType="1"/>
        </xdr:cNvSpPr>
      </xdr:nvSpPr>
      <xdr:spPr bwMode="auto">
        <a:xfrm>
          <a:off x="114300" y="2409825"/>
          <a:ext cx="4857750" cy="0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>
    <xdr:from>
      <xdr:col>5</xdr:col>
      <xdr:colOff>247649</xdr:colOff>
      <xdr:row>8</xdr:row>
      <xdr:rowOff>38100</xdr:rowOff>
    </xdr:from>
    <xdr:to>
      <xdr:col>5</xdr:col>
      <xdr:colOff>866774</xdr:colOff>
      <xdr:row>8</xdr:row>
      <xdr:rowOff>38100</xdr:rowOff>
    </xdr:to>
    <xdr:sp macro="" textlink="">
      <xdr:nvSpPr>
        <xdr:cNvPr id="4106" name="Line 13"/>
        <xdr:cNvSpPr>
          <a:spLocks noChangeShapeType="1"/>
        </xdr:cNvSpPr>
      </xdr:nvSpPr>
      <xdr:spPr bwMode="auto">
        <a:xfrm>
          <a:off x="2943224" y="2305050"/>
          <a:ext cx="619125" cy="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28574</xdr:colOff>
      <xdr:row>16</xdr:row>
      <xdr:rowOff>123823</xdr:rowOff>
    </xdr:from>
    <xdr:to>
      <xdr:col>4</xdr:col>
      <xdr:colOff>266699</xdr:colOff>
      <xdr:row>18</xdr:row>
      <xdr:rowOff>85724</xdr:rowOff>
    </xdr:to>
    <xdr:sp macro="" textlink="">
      <xdr:nvSpPr>
        <xdr:cNvPr id="21" name="Line 13"/>
        <xdr:cNvSpPr>
          <a:spLocks noChangeShapeType="1"/>
        </xdr:cNvSpPr>
      </xdr:nvSpPr>
      <xdr:spPr bwMode="auto">
        <a:xfrm flipV="1">
          <a:off x="2276474" y="4114798"/>
          <a:ext cx="238125" cy="323851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57151</xdr:colOff>
      <xdr:row>13</xdr:row>
      <xdr:rowOff>219074</xdr:rowOff>
    </xdr:from>
    <xdr:to>
      <xdr:col>6</xdr:col>
      <xdr:colOff>361950</xdr:colOff>
      <xdr:row>15</xdr:row>
      <xdr:rowOff>9525</xdr:rowOff>
    </xdr:to>
    <xdr:sp macro="" textlink="">
      <xdr:nvSpPr>
        <xdr:cNvPr id="22" name="Line 13"/>
        <xdr:cNvSpPr>
          <a:spLocks noChangeShapeType="1"/>
        </xdr:cNvSpPr>
      </xdr:nvSpPr>
      <xdr:spPr bwMode="auto">
        <a:xfrm>
          <a:off x="3676651" y="3581399"/>
          <a:ext cx="304799" cy="247651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1</xdr:col>
      <xdr:colOff>419100</xdr:colOff>
      <xdr:row>6</xdr:row>
      <xdr:rowOff>215521</xdr:rowOff>
    </xdr:from>
    <xdr:to>
      <xdr:col>5</xdr:col>
      <xdr:colOff>113892</xdr:colOff>
      <xdr:row>10</xdr:row>
      <xdr:rowOff>76068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2025271"/>
          <a:ext cx="2247492" cy="72732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3</xdr:col>
      <xdr:colOff>95250</xdr:colOff>
      <xdr:row>7</xdr:row>
      <xdr:rowOff>19050</xdr:rowOff>
    </xdr:from>
    <xdr:to>
      <xdr:col>4</xdr:col>
      <xdr:colOff>390525</xdr:colOff>
      <xdr:row>8</xdr:row>
      <xdr:rowOff>57150</xdr:rowOff>
    </xdr:to>
    <xdr:sp macro="" textlink="">
      <xdr:nvSpPr>
        <xdr:cNvPr id="23" name="Oval 10"/>
        <xdr:cNvSpPr>
          <a:spLocks noChangeArrowheads="1"/>
        </xdr:cNvSpPr>
      </xdr:nvSpPr>
      <xdr:spPr bwMode="auto">
        <a:xfrm>
          <a:off x="1895475" y="2057400"/>
          <a:ext cx="742950" cy="26670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6</xdr:col>
      <xdr:colOff>66675</xdr:colOff>
      <xdr:row>2</xdr:row>
      <xdr:rowOff>219075</xdr:rowOff>
    </xdr:from>
    <xdr:to>
      <xdr:col>7</xdr:col>
      <xdr:colOff>990600</xdr:colOff>
      <xdr:row>10</xdr:row>
      <xdr:rowOff>114066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1" t="5584" r="2383"/>
        <a:stretch/>
      </xdr:blipFill>
      <xdr:spPr>
        <a:xfrm>
          <a:off x="3686175" y="1019175"/>
          <a:ext cx="1552575" cy="177141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7</xdr:col>
      <xdr:colOff>333375</xdr:colOff>
      <xdr:row>2</xdr:row>
      <xdr:rowOff>285750</xdr:rowOff>
    </xdr:from>
    <xdr:to>
      <xdr:col>7</xdr:col>
      <xdr:colOff>476250</xdr:colOff>
      <xdr:row>3</xdr:row>
      <xdr:rowOff>171450</xdr:rowOff>
    </xdr:to>
    <xdr:sp macro="" textlink="">
      <xdr:nvSpPr>
        <xdr:cNvPr id="24" name="Oval 10"/>
        <xdr:cNvSpPr>
          <a:spLocks noChangeArrowheads="1"/>
        </xdr:cNvSpPr>
      </xdr:nvSpPr>
      <xdr:spPr bwMode="auto">
        <a:xfrm>
          <a:off x="4581525" y="1085850"/>
          <a:ext cx="142875" cy="20955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342901</xdr:colOff>
      <xdr:row>16</xdr:row>
      <xdr:rowOff>76200</xdr:rowOff>
    </xdr:from>
    <xdr:to>
      <xdr:col>3</xdr:col>
      <xdr:colOff>391607</xdr:colOff>
      <xdr:row>19</xdr:row>
      <xdr:rowOff>38100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592"/>
        <a:stretch/>
      </xdr:blipFill>
      <xdr:spPr>
        <a:xfrm>
          <a:off x="485776" y="4067175"/>
          <a:ext cx="1706056" cy="53340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2</xdr:col>
      <xdr:colOff>790574</xdr:colOff>
      <xdr:row>18</xdr:row>
      <xdr:rowOff>57151</xdr:rowOff>
    </xdr:from>
    <xdr:to>
      <xdr:col>3</xdr:col>
      <xdr:colOff>58120</xdr:colOff>
      <xdr:row>19</xdr:row>
      <xdr:rowOff>52960</xdr:rowOff>
    </xdr:to>
    <xdr:sp macro="" textlink="">
      <xdr:nvSpPr>
        <xdr:cNvPr id="18" name="Oval 10"/>
        <xdr:cNvSpPr>
          <a:spLocks noChangeArrowheads="1"/>
        </xdr:cNvSpPr>
      </xdr:nvSpPr>
      <xdr:spPr bwMode="auto">
        <a:xfrm>
          <a:off x="1647824" y="4410076"/>
          <a:ext cx="210521" cy="205359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4</xdr:col>
      <xdr:colOff>295276</xdr:colOff>
      <xdr:row>12</xdr:row>
      <xdr:rowOff>155051</xdr:rowOff>
    </xdr:from>
    <xdr:to>
      <xdr:col>6</xdr:col>
      <xdr:colOff>9526</xdr:colOff>
      <xdr:row>17</xdr:row>
      <xdr:rowOff>161415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3176" y="3288776"/>
          <a:ext cx="1085850" cy="103506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</xdr:col>
      <xdr:colOff>419100</xdr:colOff>
      <xdr:row>15</xdr:row>
      <xdr:rowOff>74865</xdr:rowOff>
    </xdr:from>
    <xdr:to>
      <xdr:col>7</xdr:col>
      <xdr:colOff>1019175</xdr:colOff>
      <xdr:row>21</xdr:row>
      <xdr:rowOff>175861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0" y="3894390"/>
          <a:ext cx="2600325" cy="122494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12</xdr:col>
      <xdr:colOff>123825</xdr:colOff>
      <xdr:row>11</xdr:row>
      <xdr:rowOff>47625</xdr:rowOff>
    </xdr:from>
    <xdr:to>
      <xdr:col>15</xdr:col>
      <xdr:colOff>552451</xdr:colOff>
      <xdr:row>14</xdr:row>
      <xdr:rowOff>209550</xdr:rowOff>
    </xdr:to>
    <xdr:grpSp>
      <xdr:nvGrpSpPr>
        <xdr:cNvPr id="7" name="グループ化 6"/>
        <xdr:cNvGrpSpPr/>
      </xdr:nvGrpSpPr>
      <xdr:grpSpPr>
        <a:xfrm>
          <a:off x="7772400" y="2952750"/>
          <a:ext cx="1495426" cy="847725"/>
          <a:chOff x="7772400" y="2952750"/>
          <a:chExt cx="1495426" cy="847725"/>
        </a:xfrm>
      </xdr:grpSpPr>
      <xdr:sp macro="" textlink="">
        <xdr:nvSpPr>
          <xdr:cNvPr id="28" name="角丸四角形吹き出し 27"/>
          <xdr:cNvSpPr/>
        </xdr:nvSpPr>
        <xdr:spPr>
          <a:xfrm>
            <a:off x="7772400" y="2952750"/>
            <a:ext cx="1495426" cy="847725"/>
          </a:xfrm>
          <a:prstGeom prst="wedgeRoundRectCallout">
            <a:avLst>
              <a:gd name="adj1" fmla="val -48473"/>
              <a:gd name="adj2" fmla="val 73700"/>
              <a:gd name="adj3" fmla="val 16667"/>
            </a:avLst>
          </a:prstGeom>
          <a:solidFill>
            <a:schemeClr val="bg1"/>
          </a:solidFill>
          <a:ln w="1270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000">
                <a:solidFill>
                  <a:srgbClr val="FF3300"/>
                </a:solidFill>
              </a:rPr>
              <a:t>計算式の修正は</a:t>
            </a:r>
            <a:endParaRPr kumimoji="1" lang="en-US" altLang="ja-JP" sz="1000">
              <a:solidFill>
                <a:srgbClr val="FF3300"/>
              </a:solidFill>
            </a:endParaRPr>
          </a:p>
          <a:p>
            <a:pPr algn="l"/>
            <a:r>
              <a:rPr kumimoji="1" lang="ja-JP" altLang="en-US" sz="1000">
                <a:solidFill>
                  <a:srgbClr val="FF3300"/>
                </a:solidFill>
              </a:rPr>
              <a:t>修正する計算式の入ったセルをクリックし、</a:t>
            </a:r>
            <a:endParaRPr kumimoji="1" lang="en-US" altLang="ja-JP" sz="1000">
              <a:solidFill>
                <a:srgbClr val="FF3300"/>
              </a:solidFill>
            </a:endParaRPr>
          </a:p>
          <a:p>
            <a:pPr algn="l"/>
            <a:r>
              <a:rPr kumimoji="1" lang="ja-JP" altLang="en-US" sz="1000">
                <a:solidFill>
                  <a:srgbClr val="FF3300"/>
                </a:solidFill>
              </a:rPr>
              <a:t>　　　　　　　をクリック！</a:t>
            </a:r>
            <a:endParaRPr kumimoji="1" lang="en-US" altLang="ja-JP" sz="1000">
              <a:solidFill>
                <a:srgbClr val="FF3300"/>
              </a:solidFill>
            </a:endParaRPr>
          </a:p>
        </xdr:txBody>
      </xdr:sp>
      <xdr:pic>
        <xdr:nvPicPr>
          <xdr:cNvPr id="29" name="図 28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6439" t="64598" r="19604" b="1684"/>
          <a:stretch/>
        </xdr:blipFill>
        <xdr:spPr>
          <a:xfrm>
            <a:off x="8210548" y="3543299"/>
            <a:ext cx="238125" cy="190501"/>
          </a:xfrm>
          <a:prstGeom prst="rect">
            <a:avLst/>
          </a:prstGeom>
          <a:ln>
            <a:solidFill>
              <a:schemeClr val="accent1"/>
            </a:solidFill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1</xdr:row>
      <xdr:rowOff>76200</xdr:rowOff>
    </xdr:from>
    <xdr:to>
      <xdr:col>16</xdr:col>
      <xdr:colOff>76199</xdr:colOff>
      <xdr:row>1</xdr:row>
      <xdr:rowOff>108435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171449" y="428625"/>
          <a:ext cx="8239125" cy="3223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0</xdr:col>
      <xdr:colOff>180975</xdr:colOff>
      <xdr:row>2</xdr:row>
      <xdr:rowOff>0</xdr:rowOff>
    </xdr:from>
    <xdr:to>
      <xdr:col>7</xdr:col>
      <xdr:colOff>352425</xdr:colOff>
      <xdr:row>5</xdr:row>
      <xdr:rowOff>47625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80975" y="552450"/>
          <a:ext cx="3800475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28573</xdr:colOff>
      <xdr:row>2</xdr:row>
      <xdr:rowOff>19049</xdr:rowOff>
    </xdr:from>
    <xdr:to>
      <xdr:col>7</xdr:col>
      <xdr:colOff>57150</xdr:colOff>
      <xdr:row>3</xdr:row>
      <xdr:rowOff>76200</xdr:rowOff>
    </xdr:to>
    <xdr:sp macro="" textlink="">
      <xdr:nvSpPr>
        <xdr:cNvPr id="4" name="AutoShape 6"/>
        <xdr:cNvSpPr>
          <a:spLocks noChangeArrowheads="1"/>
        </xdr:cNvSpPr>
      </xdr:nvSpPr>
      <xdr:spPr bwMode="auto">
        <a:xfrm>
          <a:off x="228598" y="571499"/>
          <a:ext cx="3457577" cy="285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指定した範囲に含まれる</a:t>
          </a:r>
          <a:r>
            <a:rPr lang="ja-JP" altLang="en-US" sz="1100" b="1">
              <a:solidFill>
                <a:srgbClr val="0000FF"/>
              </a:solidFill>
            </a:rPr>
            <a:t>数値データ</a:t>
          </a:r>
          <a:r>
            <a:rPr lang="ja-JP" altLang="en-US" sz="1100"/>
            <a:t>のセルの数を返す。</a:t>
          </a:r>
        </a:p>
      </xdr:txBody>
    </xdr:sp>
    <xdr:clientData/>
  </xdr:twoCellAnchor>
  <xdr:twoCellAnchor>
    <xdr:from>
      <xdr:col>0</xdr:col>
      <xdr:colOff>161925</xdr:colOff>
      <xdr:row>14</xdr:row>
      <xdr:rowOff>28575</xdr:rowOff>
    </xdr:from>
    <xdr:to>
      <xdr:col>8</xdr:col>
      <xdr:colOff>123825</xdr:colOff>
      <xdr:row>26</xdr:row>
      <xdr:rowOff>209550</xdr:rowOff>
    </xdr:to>
    <xdr:grpSp>
      <xdr:nvGrpSpPr>
        <xdr:cNvPr id="6" name="グループ化 5"/>
        <xdr:cNvGrpSpPr/>
      </xdr:nvGrpSpPr>
      <xdr:grpSpPr>
        <a:xfrm>
          <a:off x="161925" y="3267075"/>
          <a:ext cx="4591050" cy="2924175"/>
          <a:chOff x="161925" y="3267075"/>
          <a:chExt cx="3737899" cy="2428405"/>
        </a:xfrm>
      </xdr:grpSpPr>
      <xdr:pic>
        <xdr:nvPicPr>
          <xdr:cNvPr id="5" name="図 4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61925" y="3267075"/>
            <a:ext cx="3737899" cy="2428405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7" name="Oval 10"/>
          <xdr:cNvSpPr>
            <a:spLocks noChangeArrowheads="1"/>
          </xdr:cNvSpPr>
        </xdr:nvSpPr>
        <xdr:spPr bwMode="auto">
          <a:xfrm>
            <a:off x="723899" y="3638551"/>
            <a:ext cx="1510289" cy="163248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8</xdr:col>
      <xdr:colOff>323849</xdr:colOff>
      <xdr:row>1</xdr:row>
      <xdr:rowOff>161925</xdr:rowOff>
    </xdr:from>
    <xdr:to>
      <xdr:col>8</xdr:col>
      <xdr:colOff>323850</xdr:colOff>
      <xdr:row>24</xdr:row>
      <xdr:rowOff>219075</xdr:rowOff>
    </xdr:to>
    <xdr:cxnSp macro="">
      <xdr:nvCxnSpPr>
        <xdr:cNvPr id="8" name="直線コネクタ 30"/>
        <xdr:cNvCxnSpPr>
          <a:cxnSpLocks noChangeShapeType="1"/>
        </xdr:cNvCxnSpPr>
      </xdr:nvCxnSpPr>
      <xdr:spPr bwMode="auto">
        <a:xfrm>
          <a:off x="4952999" y="466725"/>
          <a:ext cx="1" cy="52768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0</xdr:col>
      <xdr:colOff>152401</xdr:colOff>
      <xdr:row>6</xdr:row>
      <xdr:rowOff>0</xdr:rowOff>
    </xdr:from>
    <xdr:to>
      <xdr:col>7</xdr:col>
      <xdr:colOff>352426</xdr:colOff>
      <xdr:row>9</xdr:row>
      <xdr:rowOff>47625</xdr:rowOff>
    </xdr:to>
    <xdr:sp macro="" textlink="">
      <xdr:nvSpPr>
        <xdr:cNvPr id="9" name="Rectangle 2"/>
        <xdr:cNvSpPr>
          <a:spLocks noChangeArrowheads="1"/>
        </xdr:cNvSpPr>
      </xdr:nvSpPr>
      <xdr:spPr bwMode="auto">
        <a:xfrm>
          <a:off x="152401" y="1466850"/>
          <a:ext cx="3829050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6</xdr:row>
      <xdr:rowOff>66674</xdr:rowOff>
    </xdr:from>
    <xdr:to>
      <xdr:col>7</xdr:col>
      <xdr:colOff>95250</xdr:colOff>
      <xdr:row>7</xdr:row>
      <xdr:rowOff>114300</xdr:rowOff>
    </xdr:to>
    <xdr:sp macro="" textlink="">
      <xdr:nvSpPr>
        <xdr:cNvPr id="10" name="AutoShape 6"/>
        <xdr:cNvSpPr>
          <a:spLocks noChangeArrowheads="1"/>
        </xdr:cNvSpPr>
      </xdr:nvSpPr>
      <xdr:spPr bwMode="auto">
        <a:xfrm>
          <a:off x="266700" y="1533524"/>
          <a:ext cx="345757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/>
            <a:t>指定した範囲に含まれる</a:t>
          </a:r>
          <a:r>
            <a:rPr lang="ja-JP" altLang="en-US" sz="1100" b="1">
              <a:solidFill>
                <a:srgbClr val="0000FF"/>
              </a:solidFill>
            </a:rPr>
            <a:t>空白でないセル</a:t>
          </a:r>
          <a:r>
            <a:rPr lang="ja-JP" altLang="en-US" sz="1100"/>
            <a:t>の数を返す。</a:t>
          </a:r>
        </a:p>
      </xdr:txBody>
    </xdr:sp>
    <xdr:clientData/>
  </xdr:twoCellAnchor>
  <xdr:twoCellAnchor>
    <xdr:from>
      <xdr:col>0</xdr:col>
      <xdr:colOff>171449</xdr:colOff>
      <xdr:row>10</xdr:row>
      <xdr:rowOff>0</xdr:rowOff>
    </xdr:from>
    <xdr:to>
      <xdr:col>7</xdr:col>
      <xdr:colOff>380999</xdr:colOff>
      <xdr:row>13</xdr:row>
      <xdr:rowOff>47625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171449" y="2381250"/>
          <a:ext cx="3838575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19049</xdr:colOff>
      <xdr:row>10</xdr:row>
      <xdr:rowOff>76199</xdr:rowOff>
    </xdr:from>
    <xdr:to>
      <xdr:col>6</xdr:col>
      <xdr:colOff>514350</xdr:colOff>
      <xdr:row>11</xdr:row>
      <xdr:rowOff>85725</xdr:rowOff>
    </xdr:to>
    <xdr:sp macro="" textlink="">
      <xdr:nvSpPr>
        <xdr:cNvPr id="12" name="AutoShape 6"/>
        <xdr:cNvSpPr>
          <a:spLocks noChangeArrowheads="1"/>
        </xdr:cNvSpPr>
      </xdr:nvSpPr>
      <xdr:spPr bwMode="auto">
        <a:xfrm>
          <a:off x="219074" y="2457449"/>
          <a:ext cx="3295651" cy="238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/>
            <a:t>指定した範囲に含まれる</a:t>
          </a:r>
          <a:r>
            <a:rPr lang="ja-JP" altLang="en-US" sz="1100" b="1">
              <a:solidFill>
                <a:srgbClr val="0000FF"/>
              </a:solidFill>
            </a:rPr>
            <a:t>空白セル</a:t>
          </a:r>
          <a:r>
            <a:rPr lang="ja-JP" altLang="en-US" sz="1100"/>
            <a:t>の数を返す。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11</xdr:col>
      <xdr:colOff>1266825</xdr:colOff>
      <xdr:row>1</xdr:row>
      <xdr:rowOff>9525</xdr:rowOff>
    </xdr:to>
    <xdr:sp macro="" textlink="">
      <xdr:nvSpPr>
        <xdr:cNvPr id="8194" name="Line 5"/>
        <xdr:cNvSpPr>
          <a:spLocks noChangeShapeType="1"/>
        </xdr:cNvSpPr>
      </xdr:nvSpPr>
      <xdr:spPr bwMode="auto">
        <a:xfrm flipV="1">
          <a:off x="142875" y="323850"/>
          <a:ext cx="7829550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28574</xdr:colOff>
      <xdr:row>1</xdr:row>
      <xdr:rowOff>104775</xdr:rowOff>
    </xdr:from>
    <xdr:to>
      <xdr:col>8</xdr:col>
      <xdr:colOff>247650</xdr:colOff>
      <xdr:row>5</xdr:row>
      <xdr:rowOff>200025</xdr:rowOff>
    </xdr:to>
    <xdr:sp macro="" textlink="">
      <xdr:nvSpPr>
        <xdr:cNvPr id="8197" name="Rectangle 2"/>
        <xdr:cNvSpPr>
          <a:spLocks noChangeArrowheads="1"/>
        </xdr:cNvSpPr>
      </xdr:nvSpPr>
      <xdr:spPr bwMode="auto">
        <a:xfrm>
          <a:off x="133349" y="457200"/>
          <a:ext cx="4857751" cy="109537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9523</xdr:colOff>
      <xdr:row>5</xdr:row>
      <xdr:rowOff>314325</xdr:rowOff>
    </xdr:from>
    <xdr:to>
      <xdr:col>7</xdr:col>
      <xdr:colOff>590551</xdr:colOff>
      <xdr:row>10</xdr:row>
      <xdr:rowOff>114300</xdr:rowOff>
    </xdr:to>
    <xdr:sp macro="" textlink="">
      <xdr:nvSpPr>
        <xdr:cNvPr id="8" name="正方形/長方形 7"/>
        <xdr:cNvSpPr/>
      </xdr:nvSpPr>
      <xdr:spPr>
        <a:xfrm>
          <a:off x="95248" y="1685925"/>
          <a:ext cx="4162428" cy="923925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>
            <a:lnSpc>
              <a:spcPts val="1400"/>
            </a:lnSpc>
          </a:pP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500"/>
            </a:lnSpc>
          </a:pPr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・論 理 式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条件式を入力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・真の場合 ： 条件に合っている場合に表示する値を入力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marL="0" marR="0" lvl="0" indent="0" algn="l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・偽の場合 ： 条件に合っていない場合に表示する値を入力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</xdr:txBody>
    </xdr:sp>
    <xdr:clientData/>
  </xdr:twoCellAnchor>
  <xdr:twoCellAnchor>
    <xdr:from>
      <xdr:col>3</xdr:col>
      <xdr:colOff>76200</xdr:colOff>
      <xdr:row>2</xdr:row>
      <xdr:rowOff>0</xdr:rowOff>
    </xdr:from>
    <xdr:to>
      <xdr:col>3</xdr:col>
      <xdr:colOff>838200</xdr:colOff>
      <xdr:row>3</xdr:row>
      <xdr:rowOff>71716</xdr:rowOff>
    </xdr:to>
    <xdr:sp macro="" textlink="">
      <xdr:nvSpPr>
        <xdr:cNvPr id="9" name="AutoShape 5"/>
        <xdr:cNvSpPr>
          <a:spLocks noChangeArrowheads="1"/>
        </xdr:cNvSpPr>
      </xdr:nvSpPr>
      <xdr:spPr bwMode="auto">
        <a:xfrm>
          <a:off x="847725" y="561975"/>
          <a:ext cx="762000" cy="243166"/>
        </a:xfrm>
        <a:prstGeom prst="wedgeRectCallout">
          <a:avLst>
            <a:gd name="adj1" fmla="val -5246"/>
            <a:gd name="adj2" fmla="val 13930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この条件に</a:t>
          </a:r>
        </a:p>
      </xdr:txBody>
    </xdr:sp>
    <xdr:clientData/>
  </xdr:twoCellAnchor>
  <xdr:twoCellAnchor>
    <xdr:from>
      <xdr:col>5</xdr:col>
      <xdr:colOff>1171575</xdr:colOff>
      <xdr:row>2</xdr:row>
      <xdr:rowOff>1</xdr:rowOff>
    </xdr:from>
    <xdr:to>
      <xdr:col>8</xdr:col>
      <xdr:colOff>133349</xdr:colOff>
      <xdr:row>3</xdr:row>
      <xdr:rowOff>76201</xdr:rowOff>
    </xdr:to>
    <xdr:sp macro="" textlink="">
      <xdr:nvSpPr>
        <xdr:cNvPr id="11" name="AutoShape 6"/>
        <xdr:cNvSpPr>
          <a:spLocks noChangeArrowheads="1"/>
        </xdr:cNvSpPr>
      </xdr:nvSpPr>
      <xdr:spPr bwMode="auto">
        <a:xfrm flipH="1">
          <a:off x="3352800" y="561976"/>
          <a:ext cx="1562099" cy="247650"/>
        </a:xfrm>
        <a:prstGeom prst="wedgeRectCallout">
          <a:avLst>
            <a:gd name="adj1" fmla="val 47635"/>
            <a:gd name="adj2" fmla="val 12928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合っていない場合の答え</a:t>
          </a:r>
        </a:p>
      </xdr:txBody>
    </xdr:sp>
    <xdr:clientData/>
  </xdr:twoCellAnchor>
  <xdr:twoCellAnchor>
    <xdr:from>
      <xdr:col>3</xdr:col>
      <xdr:colOff>906804</xdr:colOff>
      <xdr:row>2</xdr:row>
      <xdr:rowOff>0</xdr:rowOff>
    </xdr:from>
    <xdr:to>
      <xdr:col>5</xdr:col>
      <xdr:colOff>1123950</xdr:colOff>
      <xdr:row>3</xdr:row>
      <xdr:rowOff>66675</xdr:rowOff>
    </xdr:to>
    <xdr:sp macro="" textlink="">
      <xdr:nvSpPr>
        <xdr:cNvPr id="16" name="AutoShape 6"/>
        <xdr:cNvSpPr>
          <a:spLocks noChangeArrowheads="1"/>
        </xdr:cNvSpPr>
      </xdr:nvSpPr>
      <xdr:spPr bwMode="auto">
        <a:xfrm flipH="1">
          <a:off x="1678329" y="561975"/>
          <a:ext cx="1626846" cy="238125"/>
        </a:xfrm>
        <a:prstGeom prst="wedgeRectCallout">
          <a:avLst>
            <a:gd name="adj1" fmla="val 39243"/>
            <a:gd name="adj2" fmla="val 13643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合っている場合の答え</a:t>
          </a:r>
        </a:p>
      </xdr:txBody>
    </xdr:sp>
    <xdr:clientData/>
  </xdr:twoCellAnchor>
  <xdr:twoCellAnchor>
    <xdr:from>
      <xdr:col>1</xdr:col>
      <xdr:colOff>57150</xdr:colOff>
      <xdr:row>11</xdr:row>
      <xdr:rowOff>38101</xdr:rowOff>
    </xdr:from>
    <xdr:to>
      <xdr:col>8</xdr:col>
      <xdr:colOff>547169</xdr:colOff>
      <xdr:row>26</xdr:row>
      <xdr:rowOff>133350</xdr:rowOff>
    </xdr:to>
    <xdr:grpSp>
      <xdr:nvGrpSpPr>
        <xdr:cNvPr id="3" name="グループ化 2"/>
        <xdr:cNvGrpSpPr/>
      </xdr:nvGrpSpPr>
      <xdr:grpSpPr>
        <a:xfrm>
          <a:off x="142875" y="2733676"/>
          <a:ext cx="5128694" cy="2867024"/>
          <a:chOff x="142875" y="2733676"/>
          <a:chExt cx="5128694" cy="2867024"/>
        </a:xfrm>
      </xdr:grpSpPr>
      <xdr:pic>
        <xdr:nvPicPr>
          <xdr:cNvPr id="2" name="図 1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42875" y="2733676"/>
            <a:ext cx="5128694" cy="2867024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13" name="Oval 10"/>
          <xdr:cNvSpPr>
            <a:spLocks noChangeArrowheads="1"/>
          </xdr:cNvSpPr>
        </xdr:nvSpPr>
        <xdr:spPr bwMode="auto">
          <a:xfrm>
            <a:off x="981075" y="3152775"/>
            <a:ext cx="2295526" cy="80108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47624</xdr:colOff>
      <xdr:row>1</xdr:row>
      <xdr:rowOff>95250</xdr:rowOff>
    </xdr:from>
    <xdr:to>
      <xdr:col>9</xdr:col>
      <xdr:colOff>47624</xdr:colOff>
      <xdr:row>26</xdr:row>
      <xdr:rowOff>38100</xdr:rowOff>
    </xdr:to>
    <xdr:cxnSp macro="">
      <xdr:nvCxnSpPr>
        <xdr:cNvPr id="14" name="直線コネクタ 30"/>
        <xdr:cNvCxnSpPr>
          <a:cxnSpLocks noChangeShapeType="1"/>
        </xdr:cNvCxnSpPr>
      </xdr:nvCxnSpPr>
      <xdr:spPr bwMode="auto">
        <a:xfrm>
          <a:off x="5753099" y="419100"/>
          <a:ext cx="0" cy="50863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7</xdr:col>
      <xdr:colOff>123825</xdr:colOff>
      <xdr:row>12</xdr:row>
      <xdr:rowOff>171450</xdr:rowOff>
    </xdr:from>
    <xdr:to>
      <xdr:col>8</xdr:col>
      <xdr:colOff>923926</xdr:colOff>
      <xdr:row>21</xdr:row>
      <xdr:rowOff>38100</xdr:rowOff>
    </xdr:to>
    <xdr:pic>
      <xdr:nvPicPr>
        <xdr:cNvPr id="820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90950" y="3067050"/>
          <a:ext cx="1857376" cy="1524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17</xdr:col>
      <xdr:colOff>238125</xdr:colOff>
      <xdr:row>1</xdr:row>
      <xdr:rowOff>13683</xdr:rowOff>
    </xdr:to>
    <xdr:sp macro="" textlink="">
      <xdr:nvSpPr>
        <xdr:cNvPr id="7170" name="Line 5"/>
        <xdr:cNvSpPr>
          <a:spLocks noChangeShapeType="1"/>
        </xdr:cNvSpPr>
      </xdr:nvSpPr>
      <xdr:spPr bwMode="auto">
        <a:xfrm>
          <a:off x="142875" y="323850"/>
          <a:ext cx="9725025" cy="13683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9525</xdr:colOff>
      <xdr:row>1</xdr:row>
      <xdr:rowOff>238125</xdr:rowOff>
    </xdr:from>
    <xdr:to>
      <xdr:col>8</xdr:col>
      <xdr:colOff>190500</xdr:colOff>
      <xdr:row>5</xdr:row>
      <xdr:rowOff>171450</xdr:rowOff>
    </xdr:to>
    <xdr:sp macro="" textlink="">
      <xdr:nvSpPr>
        <xdr:cNvPr id="7173" name="Rectangle 2"/>
        <xdr:cNvSpPr>
          <a:spLocks noChangeArrowheads="1"/>
        </xdr:cNvSpPr>
      </xdr:nvSpPr>
      <xdr:spPr bwMode="auto">
        <a:xfrm>
          <a:off x="104775" y="561975"/>
          <a:ext cx="4057650" cy="8858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38098</xdr:colOff>
      <xdr:row>6</xdr:row>
      <xdr:rowOff>161925</xdr:rowOff>
    </xdr:from>
    <xdr:to>
      <xdr:col>8</xdr:col>
      <xdr:colOff>219075</xdr:colOff>
      <xdr:row>9</xdr:row>
      <xdr:rowOff>180975</xdr:rowOff>
    </xdr:to>
    <xdr:sp macro="" textlink="">
      <xdr:nvSpPr>
        <xdr:cNvPr id="8" name="正方形/長方形 7"/>
        <xdr:cNvSpPr/>
      </xdr:nvSpPr>
      <xdr:spPr>
        <a:xfrm>
          <a:off x="133348" y="1628775"/>
          <a:ext cx="4057652" cy="647700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>
            <a:lnSpc>
              <a:spcPts val="1400"/>
            </a:lnSpc>
          </a:pP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　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500"/>
            </a:lnSpc>
          </a:pP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・範　　囲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対象の範囲を選択（ドラッグ）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・検索条件 ： 検索条件を入力</a:t>
          </a:r>
        </a:p>
      </xdr:txBody>
    </xdr:sp>
    <xdr:clientData/>
  </xdr:twoCellAnchor>
  <xdr:twoCellAnchor>
    <xdr:from>
      <xdr:col>3</xdr:col>
      <xdr:colOff>200027</xdr:colOff>
      <xdr:row>1</xdr:row>
      <xdr:rowOff>400050</xdr:rowOff>
    </xdr:from>
    <xdr:to>
      <xdr:col>4</xdr:col>
      <xdr:colOff>38100</xdr:colOff>
      <xdr:row>3</xdr:row>
      <xdr:rowOff>32924</xdr:rowOff>
    </xdr:to>
    <xdr:sp macro="" textlink="">
      <xdr:nvSpPr>
        <xdr:cNvPr id="9" name="AutoShape 5"/>
        <xdr:cNvSpPr>
          <a:spLocks noChangeArrowheads="1"/>
        </xdr:cNvSpPr>
      </xdr:nvSpPr>
      <xdr:spPr bwMode="auto">
        <a:xfrm>
          <a:off x="1028702" y="752475"/>
          <a:ext cx="781048" cy="261524"/>
        </a:xfrm>
        <a:prstGeom prst="wedgeRectCallout">
          <a:avLst>
            <a:gd name="adj1" fmla="val 49449"/>
            <a:gd name="adj2" fmla="val 10032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この範囲で</a:t>
          </a:r>
        </a:p>
      </xdr:txBody>
    </xdr:sp>
    <xdr:clientData/>
  </xdr:twoCellAnchor>
  <xdr:twoCellAnchor>
    <xdr:from>
      <xdr:col>4</xdr:col>
      <xdr:colOff>209550</xdr:colOff>
      <xdr:row>2</xdr:row>
      <xdr:rowOff>0</xdr:rowOff>
    </xdr:from>
    <xdr:to>
      <xdr:col>8</xdr:col>
      <xdr:colOff>104775</xdr:colOff>
      <xdr:row>3</xdr:row>
      <xdr:rowOff>38100</xdr:rowOff>
    </xdr:to>
    <xdr:sp macro="" textlink="">
      <xdr:nvSpPr>
        <xdr:cNvPr id="10" name="AutoShape 6"/>
        <xdr:cNvSpPr>
          <a:spLocks noChangeArrowheads="1"/>
        </xdr:cNvSpPr>
      </xdr:nvSpPr>
      <xdr:spPr bwMode="auto">
        <a:xfrm>
          <a:off x="1924050" y="704850"/>
          <a:ext cx="2200275" cy="219075"/>
        </a:xfrm>
        <a:prstGeom prst="wedgeRectCallout">
          <a:avLst>
            <a:gd name="adj1" fmla="val -40325"/>
            <a:gd name="adj2" fmla="val 10308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この条件に合っているセルの数は？</a:t>
          </a:r>
        </a:p>
      </xdr:txBody>
    </xdr:sp>
    <xdr:clientData/>
  </xdr:twoCellAnchor>
  <xdr:twoCellAnchor>
    <xdr:from>
      <xdr:col>11</xdr:col>
      <xdr:colOff>142875</xdr:colOff>
      <xdr:row>1</xdr:row>
      <xdr:rowOff>57150</xdr:rowOff>
    </xdr:from>
    <xdr:to>
      <xdr:col>11</xdr:col>
      <xdr:colOff>142875</xdr:colOff>
      <xdr:row>26</xdr:row>
      <xdr:rowOff>0</xdr:rowOff>
    </xdr:to>
    <xdr:cxnSp macro="">
      <xdr:nvCxnSpPr>
        <xdr:cNvPr id="13" name="直線コネクタ 30"/>
        <xdr:cNvCxnSpPr>
          <a:cxnSpLocks noChangeShapeType="1"/>
        </xdr:cNvCxnSpPr>
      </xdr:nvCxnSpPr>
      <xdr:spPr bwMode="auto">
        <a:xfrm>
          <a:off x="5400675" y="381000"/>
          <a:ext cx="0" cy="48482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38100</xdr:colOff>
      <xdr:row>10</xdr:row>
      <xdr:rowOff>114300</xdr:rowOff>
    </xdr:from>
    <xdr:to>
      <xdr:col>11</xdr:col>
      <xdr:colOff>247650</xdr:colOff>
      <xdr:row>25</xdr:row>
      <xdr:rowOff>104775</xdr:rowOff>
    </xdr:to>
    <xdr:grpSp>
      <xdr:nvGrpSpPr>
        <xdr:cNvPr id="3" name="グループ化 2"/>
        <xdr:cNvGrpSpPr/>
      </xdr:nvGrpSpPr>
      <xdr:grpSpPr>
        <a:xfrm>
          <a:off x="133350" y="2409825"/>
          <a:ext cx="5372100" cy="2724150"/>
          <a:chOff x="133350" y="2409825"/>
          <a:chExt cx="5372100" cy="2724150"/>
        </a:xfrm>
      </xdr:grpSpPr>
      <xdr:pic>
        <xdr:nvPicPr>
          <xdr:cNvPr id="2" name="図 1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33350" y="2409825"/>
            <a:ext cx="5222734" cy="2724150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12" name="Text Box 8"/>
          <xdr:cNvSpPr txBox="1">
            <a:spLocks noChangeArrowheads="1"/>
          </xdr:cNvSpPr>
        </xdr:nvSpPr>
        <xdr:spPr bwMode="auto">
          <a:xfrm>
            <a:off x="971549" y="3648076"/>
            <a:ext cx="1838326" cy="640575"/>
          </a:xfrm>
          <a:prstGeom prst="borderCallout1">
            <a:avLst>
              <a:gd name="adj1" fmla="val -6771"/>
              <a:gd name="adj2" fmla="val 28187"/>
              <a:gd name="adj3" fmla="val -45250"/>
              <a:gd name="adj4" fmla="val 32507"/>
            </a:avLst>
          </a:prstGeom>
          <a:solidFill>
            <a:srgbClr val="FFCCFF"/>
          </a:solidFill>
          <a:ln w="12700">
            <a:solidFill>
              <a:srgbClr val="FF0000"/>
            </a:solidFill>
            <a:prstDash val="solid"/>
            <a:miter lim="800000"/>
            <a:headEnd/>
            <a:tailEnd/>
          </a:ln>
        </xdr:spPr>
        <xdr:txBody>
          <a:bodyPr vertOverflow="clip" wrap="square" lIns="36000" tIns="36000" rIns="36000" bIns="36000" anchor="t" upright="1"/>
          <a:lstStyle/>
          <a:p>
            <a:pPr algn="l" rtl="0">
              <a:lnSpc>
                <a:spcPts val="1300"/>
              </a:lnSpc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検索条件の入力方法</a:t>
            </a:r>
          </a:p>
          <a:p>
            <a:pPr algn="l" rtl="0">
              <a:lnSpc>
                <a:spcPts val="1300"/>
              </a:lnSpc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</a:t>
            </a:r>
          </a:p>
          <a:p>
            <a:pPr algn="l" rtl="0">
              <a:defRPr sz="1000"/>
            </a:pP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　例）　</a:t>
            </a: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80</a:t>
            </a:r>
            <a:r>
              <a:rPr lang="ja-JP" altLang="en-US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点以上　・・・　</a:t>
            </a:r>
            <a:r>
              <a: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&gt;=80</a:t>
            </a:r>
          </a:p>
          <a:p>
            <a:pPr algn="l" rtl="0">
              <a:lnSpc>
                <a:spcPts val="1300"/>
              </a:lnSpc>
              <a:defRPr sz="1000"/>
            </a:pPr>
            <a:endPara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endParaRPr>
          </a:p>
        </xdr:txBody>
      </xdr:sp>
      <xdr:sp macro="" textlink="">
        <xdr:nvSpPr>
          <xdr:cNvPr id="14" name="Oval 10"/>
          <xdr:cNvSpPr>
            <a:spLocks noChangeArrowheads="1"/>
          </xdr:cNvSpPr>
        </xdr:nvSpPr>
        <xdr:spPr bwMode="auto">
          <a:xfrm>
            <a:off x="885825" y="2895601"/>
            <a:ext cx="2390774" cy="600074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pic>
        <xdr:nvPicPr>
          <xdr:cNvPr id="16" name="図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29075" y="2676526"/>
            <a:ext cx="1476375" cy="137849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13</xdr:row>
      <xdr:rowOff>38100</xdr:rowOff>
    </xdr:from>
    <xdr:to>
      <xdr:col>11</xdr:col>
      <xdr:colOff>409575</xdr:colOff>
      <xdr:row>21</xdr:row>
      <xdr:rowOff>114300</xdr:rowOff>
    </xdr:to>
    <xdr:sp macro="" textlink="">
      <xdr:nvSpPr>
        <xdr:cNvPr id="28679" name="Text Box 7"/>
        <xdr:cNvSpPr txBox="1">
          <a:spLocks noChangeArrowheads="1"/>
        </xdr:cNvSpPr>
      </xdr:nvSpPr>
      <xdr:spPr bwMode="auto">
        <a:xfrm>
          <a:off x="5010150" y="2676525"/>
          <a:ext cx="2533650" cy="1724025"/>
        </a:xfrm>
        <a:prstGeom prst="rect">
          <a:avLst/>
        </a:prstGeom>
        <a:solidFill>
          <a:srgbClr val="FFCCFF"/>
        </a:solidFill>
        <a:ln w="9525">
          <a:solidFill>
            <a:srgbClr val="969696"/>
          </a:solidFill>
          <a:prstDash val="dash"/>
          <a:miter lim="800000"/>
          <a:headEnd/>
          <a:tailEnd/>
        </a:ln>
        <a:extLst/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単価は</a:t>
          </a: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固定のセル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を使用（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D23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　　　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=</a:t>
          </a:r>
          <a:r>
            <a:rPr lang="en-US" altLang="ja-JP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$D$23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＊</a:t>
          </a:r>
          <a:r>
            <a:rPr lang="en-US" altLang="ja-JP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D18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）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でオートフィル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           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を使用します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($D$23)</a:t>
          </a:r>
        </a:p>
        <a:p>
          <a:pPr algn="l" rtl="0">
            <a:lnSpc>
              <a:spcPts val="13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542925</xdr:colOff>
      <xdr:row>19</xdr:row>
      <xdr:rowOff>66675</xdr:rowOff>
    </xdr:from>
    <xdr:to>
      <xdr:col>9</xdr:col>
      <xdr:colOff>295275</xdr:colOff>
      <xdr:row>21</xdr:row>
      <xdr:rowOff>57150</xdr:rowOff>
    </xdr:to>
    <xdr:sp macro="" textlink="">
      <xdr:nvSpPr>
        <xdr:cNvPr id="28677" name="AutoShape 5"/>
        <xdr:cNvSpPr>
          <a:spLocks noChangeArrowheads="1"/>
        </xdr:cNvSpPr>
      </xdr:nvSpPr>
      <xdr:spPr bwMode="auto">
        <a:xfrm>
          <a:off x="5619750" y="3914775"/>
          <a:ext cx="438150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808080"/>
          </a:solidFill>
          <a:round/>
          <a:headEnd/>
          <a:tailEnd/>
        </a:ln>
        <a:effectLst>
          <a:outerShdw dist="63500" dir="18900000" sx="94000" sy="94000" algn="ctr" rotWithShape="0">
            <a:schemeClr val="tx1">
              <a:lumMod val="50000"/>
              <a:lumOff val="50000"/>
            </a:schemeClr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Ｆ４</a:t>
          </a:r>
        </a:p>
      </xdr:txBody>
    </xdr:sp>
    <xdr:clientData/>
  </xdr:twoCellAnchor>
  <xdr:twoCellAnchor>
    <xdr:from>
      <xdr:col>8</xdr:col>
      <xdr:colOff>419100</xdr:colOff>
      <xdr:row>14</xdr:row>
      <xdr:rowOff>171450</xdr:rowOff>
    </xdr:from>
    <xdr:to>
      <xdr:col>10</xdr:col>
      <xdr:colOff>276225</xdr:colOff>
      <xdr:row>17</xdr:row>
      <xdr:rowOff>104775</xdr:rowOff>
    </xdr:to>
    <xdr:grpSp>
      <xdr:nvGrpSpPr>
        <xdr:cNvPr id="10243" name="Group 11"/>
        <xdr:cNvGrpSpPr>
          <a:grpSpLocks/>
        </xdr:cNvGrpSpPr>
      </xdr:nvGrpSpPr>
      <xdr:grpSpPr bwMode="auto">
        <a:xfrm>
          <a:off x="5448300" y="2981325"/>
          <a:ext cx="1228725" cy="504825"/>
          <a:chOff x="581" y="392"/>
          <a:chExt cx="129" cy="50"/>
        </a:xfrm>
      </xdr:grpSpPr>
      <xdr:sp macro="" textlink="">
        <xdr:nvSpPr>
          <xdr:cNvPr id="10251" name="Line 1"/>
          <xdr:cNvSpPr>
            <a:spLocks noChangeShapeType="1"/>
          </xdr:cNvSpPr>
        </xdr:nvSpPr>
        <xdr:spPr bwMode="auto">
          <a:xfrm>
            <a:off x="594" y="392"/>
            <a:ext cx="95" cy="0"/>
          </a:xfrm>
          <a:prstGeom prst="line">
            <a:avLst/>
          </a:prstGeom>
          <a:noFill/>
          <a:ln w="19050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8680" name="Text Box 8"/>
          <xdr:cNvSpPr txBox="1">
            <a:spLocks noChangeArrowheads="1"/>
          </xdr:cNvSpPr>
        </xdr:nvSpPr>
        <xdr:spPr bwMode="auto">
          <a:xfrm>
            <a:off x="581" y="411"/>
            <a:ext cx="129" cy="31"/>
          </a:xfrm>
          <a:prstGeom prst="rect">
            <a:avLst/>
          </a:prstGeom>
          <a:solidFill>
            <a:srgbClr val="FFFFFF"/>
          </a:solidFill>
          <a:ln w="28575">
            <a:solidFill>
              <a:srgbClr val="FF0000"/>
            </a:solidFill>
            <a:miter lim="800000"/>
            <a:headEnd/>
            <a:tailEnd/>
          </a:ln>
        </xdr:spPr>
        <xdr:txBody>
          <a:bodyPr vertOverflow="clip" wrap="square" lIns="36576" tIns="22860" rIns="36576" bIns="0" anchor="t" upright="1"/>
          <a:lstStyle/>
          <a:p>
            <a:pPr algn="ctr" rtl="0">
              <a:defRPr sz="1000"/>
            </a:pPr>
            <a:r>
              <a:rPr lang="ja-JP" altLang="en-US" sz="1400" b="1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絶対参照</a:t>
            </a:r>
          </a:p>
        </xdr:txBody>
      </xdr:sp>
      <xdr:sp macro="" textlink="">
        <xdr:nvSpPr>
          <xdr:cNvPr id="10253" name="Line 9"/>
          <xdr:cNvSpPr>
            <a:spLocks noChangeShapeType="1"/>
          </xdr:cNvSpPr>
        </xdr:nvSpPr>
        <xdr:spPr bwMode="auto">
          <a:xfrm>
            <a:off x="643" y="392"/>
            <a:ext cx="0" cy="20"/>
          </a:xfrm>
          <a:prstGeom prst="lin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7</xdr:col>
      <xdr:colOff>600075</xdr:colOff>
      <xdr:row>7</xdr:row>
      <xdr:rowOff>28575</xdr:rowOff>
    </xdr:from>
    <xdr:to>
      <xdr:col>11</xdr:col>
      <xdr:colOff>390525</xdr:colOff>
      <xdr:row>12</xdr:row>
      <xdr:rowOff>38100</xdr:rowOff>
    </xdr:to>
    <xdr:sp macro="" textlink="">
      <xdr:nvSpPr>
        <xdr:cNvPr id="28685" name="Text Box 13"/>
        <xdr:cNvSpPr txBox="1">
          <a:spLocks noChangeArrowheads="1"/>
        </xdr:cNvSpPr>
      </xdr:nvSpPr>
      <xdr:spPr bwMode="auto">
        <a:xfrm>
          <a:off x="4924425" y="1409700"/>
          <a:ext cx="2533650" cy="1057275"/>
        </a:xfrm>
        <a:prstGeom prst="rect">
          <a:avLst/>
        </a:prstGeom>
        <a:solidFill>
          <a:srgbClr val="FFCCFF"/>
        </a:solidFill>
        <a:ln w="9525">
          <a:solidFill>
            <a:srgbClr val="969696"/>
          </a:solidFill>
          <a:prstDash val="dash"/>
          <a:miter lim="800000"/>
          <a:headEnd/>
          <a:tailEnd/>
        </a:ln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単価の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行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が変わると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数量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の行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も変わる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セルを使用（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D10→D11→D12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・・・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         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447675</xdr:colOff>
      <xdr:row>10</xdr:row>
      <xdr:rowOff>47625</xdr:rowOff>
    </xdr:from>
    <xdr:to>
      <xdr:col>10</xdr:col>
      <xdr:colOff>304800</xdr:colOff>
      <xdr:row>11</xdr:row>
      <xdr:rowOff>123825</xdr:rowOff>
    </xdr:to>
    <xdr:sp macro="" textlink="">
      <xdr:nvSpPr>
        <xdr:cNvPr id="28693" name="Text Box 21"/>
        <xdr:cNvSpPr txBox="1">
          <a:spLocks noChangeArrowheads="1"/>
        </xdr:cNvSpPr>
      </xdr:nvSpPr>
      <xdr:spPr bwMode="auto">
        <a:xfrm>
          <a:off x="5457825" y="2038350"/>
          <a:ext cx="1228725" cy="295275"/>
        </a:xfrm>
        <a:prstGeom prst="rect">
          <a:avLst/>
        </a:prstGeom>
        <a:solidFill>
          <a:srgbClr val="FFFFFF"/>
        </a:solidFill>
        <a:ln w="28575">
          <a:solidFill>
            <a:srgbClr val="3366FF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相対参照</a:t>
          </a:r>
        </a:p>
      </xdr:txBody>
    </xdr:sp>
    <xdr:clientData/>
  </xdr:twoCellAnchor>
  <xdr:twoCellAnchor>
    <xdr:from>
      <xdr:col>7</xdr:col>
      <xdr:colOff>171450</xdr:colOff>
      <xdr:row>9</xdr:row>
      <xdr:rowOff>28575</xdr:rowOff>
    </xdr:from>
    <xdr:to>
      <xdr:col>7</xdr:col>
      <xdr:colOff>247650</xdr:colOff>
      <xdr:row>11</xdr:row>
      <xdr:rowOff>161925</xdr:rowOff>
    </xdr:to>
    <xdr:sp macro="" textlink="">
      <xdr:nvSpPr>
        <xdr:cNvPr id="10246" name="AutoShape 23"/>
        <xdr:cNvSpPr>
          <a:spLocks/>
        </xdr:cNvSpPr>
      </xdr:nvSpPr>
      <xdr:spPr bwMode="auto">
        <a:xfrm>
          <a:off x="4562475" y="1847850"/>
          <a:ext cx="76200" cy="571500"/>
        </a:xfrm>
        <a:prstGeom prst="rightBracket">
          <a:avLst>
            <a:gd name="adj" fmla="val 62500"/>
          </a:avLst>
        </a:prstGeom>
        <a:noFill/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276225</xdr:colOff>
      <xdr:row>10</xdr:row>
      <xdr:rowOff>133350</xdr:rowOff>
    </xdr:from>
    <xdr:to>
      <xdr:col>8</xdr:col>
      <xdr:colOff>238125</xdr:colOff>
      <xdr:row>10</xdr:row>
      <xdr:rowOff>133350</xdr:rowOff>
    </xdr:to>
    <xdr:sp macro="" textlink="">
      <xdr:nvSpPr>
        <xdr:cNvPr id="10247" name="Line 24"/>
        <xdr:cNvSpPr>
          <a:spLocks noChangeShapeType="1"/>
        </xdr:cNvSpPr>
      </xdr:nvSpPr>
      <xdr:spPr bwMode="auto">
        <a:xfrm>
          <a:off x="4667250" y="2171700"/>
          <a:ext cx="647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152400</xdr:colOff>
      <xdr:row>17</xdr:row>
      <xdr:rowOff>9525</xdr:rowOff>
    </xdr:from>
    <xdr:to>
      <xdr:col>7</xdr:col>
      <xdr:colOff>200025</xdr:colOff>
      <xdr:row>20</xdr:row>
      <xdr:rowOff>200025</xdr:rowOff>
    </xdr:to>
    <xdr:sp macro="" textlink="">
      <xdr:nvSpPr>
        <xdr:cNvPr id="10248" name="AutoShape 25"/>
        <xdr:cNvSpPr>
          <a:spLocks/>
        </xdr:cNvSpPr>
      </xdr:nvSpPr>
      <xdr:spPr bwMode="auto">
        <a:xfrm>
          <a:off x="4543425" y="3419475"/>
          <a:ext cx="47625" cy="847725"/>
        </a:xfrm>
        <a:prstGeom prst="rightBracket">
          <a:avLst>
            <a:gd name="adj" fmla="val 110426"/>
          </a:avLst>
        </a:prstGeom>
        <a:noFill/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209550</xdr:colOff>
      <xdr:row>18</xdr:row>
      <xdr:rowOff>180975</xdr:rowOff>
    </xdr:from>
    <xdr:to>
      <xdr:col>8</xdr:col>
      <xdr:colOff>171450</xdr:colOff>
      <xdr:row>18</xdr:row>
      <xdr:rowOff>180975</xdr:rowOff>
    </xdr:to>
    <xdr:sp macro="" textlink="">
      <xdr:nvSpPr>
        <xdr:cNvPr id="10249" name="Line 26"/>
        <xdr:cNvSpPr>
          <a:spLocks noChangeShapeType="1"/>
        </xdr:cNvSpPr>
      </xdr:nvSpPr>
      <xdr:spPr bwMode="auto">
        <a:xfrm>
          <a:off x="4600575" y="3810000"/>
          <a:ext cx="647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28575</xdr:colOff>
      <xdr:row>1</xdr:row>
      <xdr:rowOff>0</xdr:rowOff>
    </xdr:from>
    <xdr:to>
      <xdr:col>12</xdr:col>
      <xdr:colOff>0</xdr:colOff>
      <xdr:row>1</xdr:row>
      <xdr:rowOff>0</xdr:rowOff>
    </xdr:to>
    <xdr:sp macro="" textlink="">
      <xdr:nvSpPr>
        <xdr:cNvPr id="10250" name="Line 5"/>
        <xdr:cNvSpPr>
          <a:spLocks noChangeShapeType="1"/>
        </xdr:cNvSpPr>
      </xdr:nvSpPr>
      <xdr:spPr bwMode="auto">
        <a:xfrm>
          <a:off x="171450" y="323850"/>
          <a:ext cx="7600950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11</xdr:row>
      <xdr:rowOff>114300</xdr:rowOff>
    </xdr:from>
    <xdr:to>
      <xdr:col>9</xdr:col>
      <xdr:colOff>964861</xdr:colOff>
      <xdr:row>29</xdr:row>
      <xdr:rowOff>161925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49" y="2619375"/>
          <a:ext cx="5565437" cy="324802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0</xdr:colOff>
      <xdr:row>0</xdr:row>
      <xdr:rowOff>323849</xdr:rowOff>
    </xdr:from>
    <xdr:to>
      <xdr:col>12</xdr:col>
      <xdr:colOff>0</xdr:colOff>
      <xdr:row>0</xdr:row>
      <xdr:rowOff>323849</xdr:rowOff>
    </xdr:to>
    <xdr:sp macro="" textlink="">
      <xdr:nvSpPr>
        <xdr:cNvPr id="11266" name="Line 5"/>
        <xdr:cNvSpPr>
          <a:spLocks noChangeShapeType="1"/>
        </xdr:cNvSpPr>
      </xdr:nvSpPr>
      <xdr:spPr bwMode="auto">
        <a:xfrm flipV="1">
          <a:off x="142875" y="323849"/>
          <a:ext cx="74199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9524</xdr:colOff>
      <xdr:row>2</xdr:row>
      <xdr:rowOff>0</xdr:rowOff>
    </xdr:from>
    <xdr:to>
      <xdr:col>9</xdr:col>
      <xdr:colOff>95250</xdr:colOff>
      <xdr:row>5</xdr:row>
      <xdr:rowOff>47625</xdr:rowOff>
    </xdr:to>
    <xdr:sp macro="" textlink="">
      <xdr:nvSpPr>
        <xdr:cNvPr id="11269" name="Rectangle 2"/>
        <xdr:cNvSpPr>
          <a:spLocks noChangeArrowheads="1"/>
        </xdr:cNvSpPr>
      </xdr:nvSpPr>
      <xdr:spPr bwMode="auto">
        <a:xfrm>
          <a:off x="209549" y="523875"/>
          <a:ext cx="4714876" cy="704850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47622</xdr:colOff>
      <xdr:row>5</xdr:row>
      <xdr:rowOff>152399</xdr:rowOff>
    </xdr:from>
    <xdr:to>
      <xdr:col>9</xdr:col>
      <xdr:colOff>142875</xdr:colOff>
      <xdr:row>10</xdr:row>
      <xdr:rowOff>141224</xdr:rowOff>
    </xdr:to>
    <xdr:sp macro="" textlink="">
      <xdr:nvSpPr>
        <xdr:cNvPr id="6" name="正方形/長方形 5"/>
        <xdr:cNvSpPr/>
      </xdr:nvSpPr>
      <xdr:spPr>
        <a:xfrm>
          <a:off x="190497" y="1304924"/>
          <a:ext cx="4724403" cy="1065150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>
            <a:lnSpc>
              <a:spcPts val="1400"/>
            </a:lnSpc>
          </a:pP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400"/>
            </a:lnSpc>
          </a:pPr>
          <a:r>
            <a:rPr kumimoji="1" lang="ja-JP" altLang="ja-JP" sz="12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・数値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順位を表示させたいセルの場所（クリック）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500"/>
            </a:lnSpc>
          </a:pPr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・参照 ： 順位付けしたい数値が入力されている範囲（ドラッグ）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・順序 ： 降順（または昇順）を入力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  <a:p>
          <a:pPr algn="l">
            <a:lnSpc>
              <a:spcPts val="1400"/>
            </a:lnSpc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　　　　　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０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…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降順（大きい順）　１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…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昇順（小さい順）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</xdr:txBody>
    </xdr:sp>
    <xdr:clientData/>
  </xdr:twoCellAnchor>
  <xdr:twoCellAnchor>
    <xdr:from>
      <xdr:col>8</xdr:col>
      <xdr:colOff>76201</xdr:colOff>
      <xdr:row>14</xdr:row>
      <xdr:rowOff>0</xdr:rowOff>
    </xdr:from>
    <xdr:to>
      <xdr:col>9</xdr:col>
      <xdr:colOff>1104900</xdr:colOff>
      <xdr:row>21</xdr:row>
      <xdr:rowOff>19050</xdr:rowOff>
    </xdr:to>
    <xdr:sp macro="" textlink="">
      <xdr:nvSpPr>
        <xdr:cNvPr id="11" name="Text Box 8"/>
        <xdr:cNvSpPr txBox="1">
          <a:spLocks noChangeArrowheads="1"/>
        </xdr:cNvSpPr>
      </xdr:nvSpPr>
      <xdr:spPr bwMode="auto">
        <a:xfrm>
          <a:off x="3924301" y="3076575"/>
          <a:ext cx="1952624" cy="1219200"/>
        </a:xfrm>
        <a:prstGeom prst="borderCallout1">
          <a:avLst>
            <a:gd name="adj1" fmla="val 49258"/>
            <a:gd name="adj2" fmla="val -1865"/>
            <a:gd name="adj3" fmla="val 42281"/>
            <a:gd name="adj4" fmla="val -16245"/>
          </a:avLst>
        </a:prstGeom>
        <a:solidFill>
          <a:srgbClr val="FFCCFF"/>
        </a:solidFill>
        <a:ln w="190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ctr" anchorCtr="0" upright="1"/>
        <a:lstStyle/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ポイント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  <a:p>
          <a:pPr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参照する範囲は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オートフィル機能で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複数のセルに 数式</a:t>
          </a:r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を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コピーするため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algn="ctr" rtl="0"/>
          <a:r>
            <a:rPr lang="ja-JP" altLang="ja-JP" sz="1100" b="1" i="0" u="sng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絶対参照</a:t>
          </a:r>
          <a:r>
            <a:rPr lang="ja-JP" altLang="en-US" sz="1100" b="1" i="0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を使用！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95250</xdr:colOff>
      <xdr:row>2</xdr:row>
      <xdr:rowOff>57150</xdr:rowOff>
    </xdr:from>
    <xdr:to>
      <xdr:col>3</xdr:col>
      <xdr:colOff>536925</xdr:colOff>
      <xdr:row>3</xdr:row>
      <xdr:rowOff>137700</xdr:rowOff>
    </xdr:to>
    <xdr:sp macro="" textlink="">
      <xdr:nvSpPr>
        <xdr:cNvPr id="13" name="AutoShape 5"/>
        <xdr:cNvSpPr>
          <a:spLocks noChangeArrowheads="1"/>
        </xdr:cNvSpPr>
      </xdr:nvSpPr>
      <xdr:spPr bwMode="auto">
        <a:xfrm>
          <a:off x="552450" y="552450"/>
          <a:ext cx="756000" cy="252000"/>
        </a:xfrm>
        <a:prstGeom prst="wedgeRectCallout">
          <a:avLst>
            <a:gd name="adj1" fmla="val 43950"/>
            <a:gd name="adj2" fmla="val 8082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この数値は</a:t>
          </a:r>
          <a:endParaRPr lang="en-US" altLang="ja-JP" sz="1100"/>
        </a:p>
      </xdr:txBody>
    </xdr:sp>
    <xdr:clientData/>
  </xdr:twoCellAnchor>
  <xdr:twoCellAnchor>
    <xdr:from>
      <xdr:col>3</xdr:col>
      <xdr:colOff>649635</xdr:colOff>
      <xdr:row>2</xdr:row>
      <xdr:rowOff>57150</xdr:rowOff>
    </xdr:from>
    <xdr:to>
      <xdr:col>5</xdr:col>
      <xdr:colOff>283935</xdr:colOff>
      <xdr:row>3</xdr:row>
      <xdr:rowOff>137700</xdr:rowOff>
    </xdr:to>
    <xdr:sp macro="" textlink="">
      <xdr:nvSpPr>
        <xdr:cNvPr id="14" name="AutoShape 6"/>
        <xdr:cNvSpPr>
          <a:spLocks noChangeArrowheads="1"/>
        </xdr:cNvSpPr>
      </xdr:nvSpPr>
      <xdr:spPr bwMode="auto">
        <a:xfrm>
          <a:off x="1421160" y="552450"/>
          <a:ext cx="1044000" cy="252000"/>
        </a:xfrm>
        <a:prstGeom prst="wedgeRectCallout">
          <a:avLst>
            <a:gd name="adj1" fmla="val -2079"/>
            <a:gd name="adj2" fmla="val 83483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この範囲の中で</a:t>
          </a:r>
        </a:p>
      </xdr:txBody>
    </xdr:sp>
    <xdr:clientData/>
  </xdr:twoCellAnchor>
  <xdr:twoCellAnchor>
    <xdr:from>
      <xdr:col>6</xdr:col>
      <xdr:colOff>68608</xdr:colOff>
      <xdr:row>2</xdr:row>
      <xdr:rowOff>57150</xdr:rowOff>
    </xdr:from>
    <xdr:to>
      <xdr:col>8</xdr:col>
      <xdr:colOff>866775</xdr:colOff>
      <xdr:row>3</xdr:row>
      <xdr:rowOff>142875</xdr:rowOff>
    </xdr:to>
    <xdr:sp macro="" textlink="">
      <xdr:nvSpPr>
        <xdr:cNvPr id="15" name="AutoShape 6"/>
        <xdr:cNvSpPr>
          <a:spLocks noChangeArrowheads="1"/>
        </xdr:cNvSpPr>
      </xdr:nvSpPr>
      <xdr:spPr bwMode="auto">
        <a:xfrm>
          <a:off x="2716558" y="552450"/>
          <a:ext cx="1998317" cy="257175"/>
        </a:xfrm>
        <a:prstGeom prst="wedgeRectCallout">
          <a:avLst>
            <a:gd name="adj1" fmla="val -61423"/>
            <a:gd name="adj2" fmla="val 8323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大きい順（小さい順）</a:t>
          </a:r>
          <a:r>
            <a:rPr lang="ja-JP" altLang="ja-JP" sz="1000">
              <a:effectLst/>
              <a:latin typeface="+mn-lt"/>
              <a:ea typeface="+mn-ea"/>
              <a:cs typeface="+mn-cs"/>
            </a:rPr>
            <a:t>で</a:t>
          </a:r>
          <a:r>
            <a:rPr lang="ja-JP" altLang="en-US" sz="1100"/>
            <a:t>何位？</a:t>
          </a:r>
        </a:p>
      </xdr:txBody>
    </xdr:sp>
    <xdr:clientData/>
  </xdr:twoCellAnchor>
  <xdr:twoCellAnchor>
    <xdr:from>
      <xdr:col>9</xdr:col>
      <xdr:colOff>1121762</xdr:colOff>
      <xdr:row>1</xdr:row>
      <xdr:rowOff>142875</xdr:rowOff>
    </xdr:from>
    <xdr:to>
      <xdr:col>9</xdr:col>
      <xdr:colOff>1133476</xdr:colOff>
      <xdr:row>27</xdr:row>
      <xdr:rowOff>152400</xdr:rowOff>
    </xdr:to>
    <xdr:cxnSp macro="">
      <xdr:nvCxnSpPr>
        <xdr:cNvPr id="16" name="直線コネクタ 15"/>
        <xdr:cNvCxnSpPr>
          <a:cxnSpLocks noChangeShapeType="1"/>
        </xdr:cNvCxnSpPr>
      </xdr:nvCxnSpPr>
      <xdr:spPr bwMode="auto">
        <a:xfrm flipH="1">
          <a:off x="5893787" y="466725"/>
          <a:ext cx="11714" cy="50482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3</xdr:col>
      <xdr:colOff>552449</xdr:colOff>
      <xdr:row>15</xdr:row>
      <xdr:rowOff>142875</xdr:rowOff>
    </xdr:from>
    <xdr:to>
      <xdr:col>7</xdr:col>
      <xdr:colOff>228600</xdr:colOff>
      <xdr:row>17</xdr:row>
      <xdr:rowOff>66675</xdr:rowOff>
    </xdr:to>
    <xdr:sp macro="" textlink="">
      <xdr:nvSpPr>
        <xdr:cNvPr id="12" name="Oval 10"/>
        <xdr:cNvSpPr>
          <a:spLocks noChangeArrowheads="1"/>
        </xdr:cNvSpPr>
      </xdr:nvSpPr>
      <xdr:spPr bwMode="auto">
        <a:xfrm>
          <a:off x="1323974" y="3390900"/>
          <a:ext cx="2247901" cy="26670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/>
  </sheetPr>
  <dimension ref="A1:L37"/>
  <sheetViews>
    <sheetView tabSelected="1" zoomScaleNormal="100" workbookViewId="0">
      <selection activeCell="B39" sqref="B39"/>
    </sheetView>
  </sheetViews>
  <sheetFormatPr defaultRowHeight="13.5"/>
  <cols>
    <col min="1" max="1" width="3.75" style="25" customWidth="1"/>
    <col min="2" max="2" width="16.875" style="25" customWidth="1"/>
    <col min="3" max="7" width="9" style="25"/>
    <col min="8" max="8" width="6.5" style="25" customWidth="1"/>
    <col min="9" max="10" width="9" style="25"/>
    <col min="11" max="11" width="5.75" style="25" customWidth="1"/>
    <col min="12" max="16384" width="9" style="25"/>
  </cols>
  <sheetData>
    <row r="1" spans="1:11" ht="27.75" customHeight="1">
      <c r="B1" s="179" t="s">
        <v>334</v>
      </c>
      <c r="J1" s="198">
        <v>5</v>
      </c>
      <c r="K1" s="199" t="s">
        <v>275</v>
      </c>
    </row>
    <row r="2" spans="1:11" ht="14.25" customHeight="1"/>
    <row r="3" spans="1:11" ht="14.25" customHeight="1">
      <c r="I3" s="123"/>
    </row>
    <row r="4" spans="1:11" ht="14.25" customHeight="1">
      <c r="B4" s="124" t="s">
        <v>134</v>
      </c>
    </row>
    <row r="5" spans="1:11" ht="6" customHeight="1">
      <c r="B5" s="124"/>
    </row>
    <row r="6" spans="1:11" ht="14.25" customHeight="1">
      <c r="A6" s="26" t="s">
        <v>12</v>
      </c>
      <c r="B6" s="122" t="s">
        <v>135</v>
      </c>
      <c r="I6" s="122" t="s">
        <v>175</v>
      </c>
    </row>
    <row r="7" spans="1:11" ht="14.25" customHeight="1">
      <c r="B7" s="25" t="s">
        <v>136</v>
      </c>
      <c r="I7" s="25" t="s">
        <v>216</v>
      </c>
    </row>
    <row r="8" spans="1:11" ht="5.25" customHeight="1"/>
    <row r="9" spans="1:11" ht="14.25" customHeight="1">
      <c r="B9" s="122" t="s">
        <v>137</v>
      </c>
    </row>
    <row r="10" spans="1:11" ht="14.25" customHeight="1">
      <c r="B10" s="25" t="s">
        <v>138</v>
      </c>
    </row>
    <row r="11" spans="1:11" ht="14.25" customHeight="1">
      <c r="B11" s="25" t="s">
        <v>139</v>
      </c>
    </row>
    <row r="12" spans="1:11" ht="5.25" customHeight="1"/>
    <row r="13" spans="1:11" ht="14.25" customHeight="1">
      <c r="B13" s="25" t="s">
        <v>140</v>
      </c>
      <c r="I13" s="25" t="s">
        <v>177</v>
      </c>
    </row>
    <row r="14" spans="1:11" ht="14.25" customHeight="1">
      <c r="B14" s="25" t="s">
        <v>141</v>
      </c>
      <c r="I14" s="25" t="s">
        <v>176</v>
      </c>
    </row>
    <row r="15" spans="1:11" ht="5.25" customHeight="1"/>
    <row r="16" spans="1:11" ht="14.25" customHeight="1">
      <c r="B16" s="25" t="s">
        <v>142</v>
      </c>
    </row>
    <row r="17" spans="1:12" ht="14.25" customHeight="1">
      <c r="B17" s="25" t="s">
        <v>143</v>
      </c>
    </row>
    <row r="18" spans="1:12" ht="17.25" customHeight="1"/>
    <row r="19" spans="1:12" ht="14.25" customHeight="1">
      <c r="A19" s="26" t="s">
        <v>42</v>
      </c>
      <c r="B19" s="122" t="s">
        <v>342</v>
      </c>
      <c r="H19" s="125" t="s">
        <v>403</v>
      </c>
      <c r="J19" s="125"/>
      <c r="L19" s="125" t="s">
        <v>145</v>
      </c>
    </row>
    <row r="20" spans="1:12" ht="5.25" customHeight="1">
      <c r="A20" s="26"/>
    </row>
    <row r="21" spans="1:12" ht="14.25" customHeight="1">
      <c r="B21" s="25" t="s">
        <v>144</v>
      </c>
    </row>
    <row r="22" spans="1:12" ht="13.5" customHeight="1">
      <c r="B22" s="25" t="s">
        <v>402</v>
      </c>
    </row>
    <row r="23" spans="1:12" ht="13.5" customHeight="1">
      <c r="B23" s="25" t="s">
        <v>401</v>
      </c>
    </row>
    <row r="24" spans="1:12" ht="13.5" customHeight="1"/>
    <row r="25" spans="1:12" ht="13.5" customHeight="1"/>
    <row r="26" spans="1:12" ht="13.5" customHeight="1"/>
    <row r="27" spans="1:12" ht="13.5" customHeight="1"/>
    <row r="28" spans="1:12" ht="13.5" customHeight="1"/>
    <row r="29" spans="1:12" ht="11.25" customHeight="1">
      <c r="L29"/>
    </row>
    <row r="30" spans="1:12" ht="13.5" customHeight="1">
      <c r="A30" s="26" t="s">
        <v>12</v>
      </c>
      <c r="B30" s="122" t="s">
        <v>251</v>
      </c>
    </row>
    <row r="31" spans="1:12" ht="5.25" customHeight="1">
      <c r="A31" s="26"/>
    </row>
    <row r="32" spans="1:12" ht="15.75" customHeight="1">
      <c r="B32" s="25" t="s">
        <v>406</v>
      </c>
    </row>
    <row r="33" spans="2:2" ht="13.5" customHeight="1">
      <c r="B33" s="25" t="s">
        <v>404</v>
      </c>
    </row>
    <row r="34" spans="2:2" ht="13.5" customHeight="1">
      <c r="B34" s="25" t="s">
        <v>405</v>
      </c>
    </row>
    <row r="35" spans="2:2" ht="13.5" customHeight="1"/>
    <row r="37" spans="2:2">
      <c r="B37" s="126" t="s">
        <v>333</v>
      </c>
    </row>
  </sheetData>
  <phoneticPr fontId="6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CCFFCC"/>
  </sheetPr>
  <dimension ref="A1:X28"/>
  <sheetViews>
    <sheetView showGridLines="0" workbookViewId="0">
      <selection activeCell="N29" sqref="N29"/>
    </sheetView>
  </sheetViews>
  <sheetFormatPr defaultRowHeight="13.5"/>
  <cols>
    <col min="1" max="1" width="1.875" customWidth="1"/>
    <col min="2" max="2" width="4.125" bestFit="1" customWidth="1"/>
    <col min="3" max="3" width="12.375" bestFit="1" customWidth="1"/>
    <col min="4" max="4" width="10.875" customWidth="1"/>
    <col min="5" max="5" width="5.25" customWidth="1"/>
    <col min="6" max="6" width="6.625" customWidth="1"/>
    <col min="7" max="7" width="12.625" customWidth="1"/>
    <col min="8" max="9" width="6.625" customWidth="1"/>
    <col min="10" max="10" width="5.75" customWidth="1"/>
    <col min="11" max="11" width="5.625" customWidth="1"/>
    <col min="12" max="12" width="13.375" customWidth="1"/>
    <col min="13" max="17" width="6.375" customWidth="1"/>
    <col min="18" max="22" width="6.25" customWidth="1"/>
  </cols>
  <sheetData>
    <row r="1" spans="1:24" s="23" customFormat="1" ht="25.5" customHeight="1">
      <c r="A1" s="8"/>
      <c r="B1" s="168" t="s">
        <v>203</v>
      </c>
      <c r="C1" s="114"/>
      <c r="D1" s="114"/>
      <c r="E1" s="114"/>
      <c r="F1" s="114"/>
      <c r="G1" s="114"/>
      <c r="K1" s="202" t="s">
        <v>277</v>
      </c>
      <c r="L1" s="152"/>
      <c r="M1" s="152"/>
      <c r="N1" s="152"/>
      <c r="O1" s="152"/>
      <c r="P1" s="152"/>
      <c r="Q1" s="152"/>
    </row>
    <row r="2" spans="1:24" s="23" customFormat="1" ht="25.5" customHeight="1">
      <c r="A2" s="8"/>
      <c r="B2" s="108" t="s">
        <v>327</v>
      </c>
      <c r="D2" s="114"/>
      <c r="E2" s="114"/>
      <c r="F2" s="114"/>
      <c r="G2" s="114"/>
      <c r="I2" s="108"/>
      <c r="K2" s="299" t="s">
        <v>311</v>
      </c>
      <c r="L2" s="299"/>
      <c r="M2" s="299"/>
      <c r="N2" s="299"/>
      <c r="O2" s="299"/>
      <c r="P2" s="299"/>
      <c r="Q2" s="299"/>
    </row>
    <row r="3" spans="1:24" ht="28.5" customHeight="1">
      <c r="D3" s="108"/>
      <c r="E3" s="108"/>
      <c r="F3" s="108"/>
      <c r="G3" s="108"/>
      <c r="H3" s="302"/>
      <c r="I3" s="302"/>
      <c r="J3" s="302"/>
      <c r="K3" s="232" t="s">
        <v>204</v>
      </c>
      <c r="L3" s="229"/>
      <c r="M3" s="229"/>
      <c r="N3" s="229"/>
      <c r="O3" s="229"/>
      <c r="P3" s="229"/>
      <c r="Q3" s="229"/>
    </row>
    <row r="4" spans="1:24" ht="15.75" customHeight="1">
      <c r="K4" s="160" t="s">
        <v>183</v>
      </c>
      <c r="L4" s="32" t="s">
        <v>5</v>
      </c>
      <c r="M4" s="277"/>
      <c r="N4" s="160" t="s">
        <v>6</v>
      </c>
      <c r="O4" s="163"/>
      <c r="P4" s="250"/>
      <c r="R4" s="219"/>
    </row>
    <row r="5" spans="1:24" ht="15.75" customHeight="1">
      <c r="C5" s="93"/>
      <c r="D5" s="93"/>
      <c r="E5" s="93"/>
      <c r="F5" s="93"/>
      <c r="G5" s="10"/>
      <c r="K5" s="98">
        <v>1</v>
      </c>
      <c r="L5" s="274"/>
      <c r="M5" s="277"/>
      <c r="N5" s="160" t="s">
        <v>30</v>
      </c>
      <c r="O5" s="158"/>
      <c r="P5" s="250"/>
    </row>
    <row r="6" spans="1:24" ht="15.75" customHeight="1">
      <c r="B6" s="295" t="s">
        <v>174</v>
      </c>
      <c r="C6" s="295"/>
      <c r="D6" s="295"/>
      <c r="E6" s="295"/>
      <c r="F6" s="295"/>
      <c r="G6" s="295"/>
      <c r="H6" s="295"/>
      <c r="I6" s="295"/>
      <c r="J6" s="295"/>
      <c r="K6" s="233" t="s">
        <v>341</v>
      </c>
      <c r="M6" s="277"/>
      <c r="N6" s="160" t="s">
        <v>89</v>
      </c>
      <c r="O6" s="158"/>
    </row>
    <row r="7" spans="1:24" ht="17.25" customHeight="1">
      <c r="D7" s="84"/>
      <c r="E7" s="84"/>
      <c r="F7" s="84"/>
      <c r="G7" s="10"/>
      <c r="M7" s="277"/>
      <c r="N7" s="160" t="s">
        <v>90</v>
      </c>
      <c r="O7" s="158"/>
    </row>
    <row r="8" spans="1:24" s="152" customFormat="1" ht="15.75" customHeight="1">
      <c r="D8" s="165"/>
      <c r="E8" s="165"/>
      <c r="F8" s="165"/>
      <c r="G8" s="156"/>
      <c r="M8" s="277"/>
      <c r="N8" s="160" t="s">
        <v>91</v>
      </c>
      <c r="O8" s="158"/>
    </row>
    <row r="9" spans="1:24" ht="12.75" customHeight="1">
      <c r="D9" s="84"/>
      <c r="E9" s="84"/>
      <c r="F9" s="84"/>
      <c r="G9" s="10"/>
    </row>
    <row r="10" spans="1:24" ht="20.25" customHeight="1">
      <c r="D10" s="84"/>
      <c r="E10" s="84"/>
      <c r="F10" s="84"/>
      <c r="G10" s="10"/>
      <c r="I10" s="34"/>
      <c r="K10" s="66" t="s">
        <v>183</v>
      </c>
      <c r="L10" s="66" t="s">
        <v>5</v>
      </c>
      <c r="M10" s="66" t="s">
        <v>6</v>
      </c>
      <c r="N10" s="66" t="s">
        <v>30</v>
      </c>
      <c r="O10" s="66" t="s">
        <v>89</v>
      </c>
      <c r="P10" s="164" t="s">
        <v>90</v>
      </c>
      <c r="Q10" s="164" t="s">
        <v>91</v>
      </c>
    </row>
    <row r="11" spans="1:24" ht="17.25" customHeight="1">
      <c r="D11" s="84"/>
      <c r="E11" s="84"/>
      <c r="F11" s="84"/>
      <c r="G11" s="10"/>
      <c r="K11" s="87">
        <v>1</v>
      </c>
      <c r="L11" s="88" t="s">
        <v>164</v>
      </c>
      <c r="M11" s="99">
        <v>100</v>
      </c>
      <c r="N11" s="100">
        <v>60</v>
      </c>
      <c r="O11" s="100">
        <v>80</v>
      </c>
      <c r="P11" s="100">
        <v>40</v>
      </c>
      <c r="Q11" s="100">
        <v>75</v>
      </c>
    </row>
    <row r="12" spans="1:24" ht="17.25" customHeight="1">
      <c r="D12" s="84"/>
      <c r="E12" s="84"/>
      <c r="F12" s="84"/>
      <c r="G12" s="10"/>
      <c r="K12" s="87">
        <v>2</v>
      </c>
      <c r="L12" s="88" t="s">
        <v>165</v>
      </c>
      <c r="M12" s="100">
        <v>80</v>
      </c>
      <c r="N12" s="100">
        <v>98</v>
      </c>
      <c r="O12" s="100">
        <v>78</v>
      </c>
      <c r="P12" s="100">
        <v>60</v>
      </c>
      <c r="Q12" s="100">
        <v>55</v>
      </c>
    </row>
    <row r="13" spans="1:24" ht="17.25" customHeight="1">
      <c r="K13" s="87">
        <v>3</v>
      </c>
      <c r="L13" s="88" t="s">
        <v>166</v>
      </c>
      <c r="M13" s="100">
        <v>56</v>
      </c>
      <c r="N13" s="100">
        <v>95</v>
      </c>
      <c r="O13" s="100">
        <v>66</v>
      </c>
      <c r="P13" s="100">
        <v>55</v>
      </c>
      <c r="Q13" s="100">
        <v>40</v>
      </c>
    </row>
    <row r="14" spans="1:24" ht="17.25" customHeight="1">
      <c r="K14" s="87">
        <v>4</v>
      </c>
      <c r="L14" s="88" t="s">
        <v>167</v>
      </c>
      <c r="M14" s="100">
        <v>74</v>
      </c>
      <c r="N14" s="100">
        <v>68</v>
      </c>
      <c r="O14" s="100">
        <v>45</v>
      </c>
      <c r="P14" s="100">
        <v>80</v>
      </c>
      <c r="Q14" s="100">
        <v>95</v>
      </c>
    </row>
    <row r="15" spans="1:24" ht="17.25" customHeight="1">
      <c r="K15" s="87">
        <v>5</v>
      </c>
      <c r="L15" s="88" t="s">
        <v>168</v>
      </c>
      <c r="M15" s="99">
        <v>85</v>
      </c>
      <c r="N15" s="100">
        <v>100</v>
      </c>
      <c r="O15" s="100">
        <v>80</v>
      </c>
      <c r="P15" s="100">
        <v>70</v>
      </c>
      <c r="Q15" s="100">
        <v>75</v>
      </c>
      <c r="V15" s="152"/>
      <c r="W15" s="152"/>
      <c r="X15" s="152"/>
    </row>
    <row r="16" spans="1:24" ht="17.25" customHeight="1">
      <c r="B16" s="23"/>
      <c r="K16" s="87">
        <v>6</v>
      </c>
      <c r="L16" s="88" t="s">
        <v>169</v>
      </c>
      <c r="M16" s="101">
        <v>25</v>
      </c>
      <c r="N16" s="100">
        <v>45</v>
      </c>
      <c r="O16" s="100">
        <v>66</v>
      </c>
      <c r="P16" s="100">
        <v>55</v>
      </c>
      <c r="Q16" s="100">
        <v>35</v>
      </c>
    </row>
    <row r="17" spans="8:17" ht="17.25" customHeight="1">
      <c r="H17" s="150"/>
      <c r="I17" s="148"/>
      <c r="J17" s="148"/>
      <c r="K17" s="87">
        <v>7</v>
      </c>
      <c r="L17" s="88" t="s">
        <v>170</v>
      </c>
      <c r="M17" s="100">
        <v>36</v>
      </c>
      <c r="N17" s="100">
        <v>66</v>
      </c>
      <c r="O17" s="100">
        <v>56</v>
      </c>
      <c r="P17" s="100">
        <v>35</v>
      </c>
      <c r="Q17" s="100">
        <v>55</v>
      </c>
    </row>
    <row r="18" spans="8:17" ht="17.25" customHeight="1">
      <c r="K18" s="87">
        <v>8</v>
      </c>
      <c r="L18" s="88" t="s">
        <v>171</v>
      </c>
      <c r="M18" s="100">
        <v>57</v>
      </c>
      <c r="N18" s="100">
        <v>56</v>
      </c>
      <c r="O18" s="100">
        <v>48</v>
      </c>
      <c r="P18" s="100">
        <v>65</v>
      </c>
      <c r="Q18" s="100">
        <v>60</v>
      </c>
    </row>
    <row r="19" spans="8:17" ht="17.25" customHeight="1">
      <c r="K19" s="87">
        <v>9</v>
      </c>
      <c r="L19" s="88" t="s">
        <v>172</v>
      </c>
      <c r="M19" s="100">
        <v>63</v>
      </c>
      <c r="N19" s="100">
        <v>78</v>
      </c>
      <c r="O19" s="100">
        <v>68</v>
      </c>
      <c r="P19" s="100">
        <v>70</v>
      </c>
      <c r="Q19" s="100">
        <v>85</v>
      </c>
    </row>
    <row r="20" spans="8:17" ht="17.25" customHeight="1">
      <c r="K20" s="87">
        <v>10</v>
      </c>
      <c r="L20" s="88" t="s">
        <v>173</v>
      </c>
      <c r="M20" s="100">
        <v>51</v>
      </c>
      <c r="N20" s="100">
        <v>87</v>
      </c>
      <c r="O20" s="100">
        <v>80</v>
      </c>
      <c r="P20" s="100">
        <v>75</v>
      </c>
      <c r="Q20" s="100">
        <v>50</v>
      </c>
    </row>
    <row r="21" spans="8:17" ht="9" customHeight="1"/>
    <row r="22" spans="8:17" ht="17.25" customHeight="1"/>
    <row r="23" spans="8:17" ht="13.5" customHeight="1"/>
    <row r="24" spans="8:17" ht="13.5" customHeight="1"/>
    <row r="25" spans="8:17" ht="13.5" customHeight="1"/>
    <row r="26" spans="8:17" ht="13.5" customHeight="1"/>
    <row r="27" spans="8:17" ht="13.5" customHeight="1"/>
    <row r="28" spans="8:17" ht="15.75" customHeight="1"/>
  </sheetData>
  <sheetProtection formatCells="0" formatColumns="0" formatRows="0" insertColumns="0" insertRows="0"/>
  <mergeCells count="3">
    <mergeCell ref="K2:Q2"/>
    <mergeCell ref="B6:J6"/>
    <mergeCell ref="H3:J3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T38"/>
  <sheetViews>
    <sheetView showGridLines="0" workbookViewId="0">
      <selection activeCell="J19" sqref="J19"/>
    </sheetView>
  </sheetViews>
  <sheetFormatPr defaultRowHeight="13.5"/>
  <cols>
    <col min="1" max="1" width="1.375" style="152" customWidth="1"/>
    <col min="2" max="2" width="6.875" style="152" customWidth="1"/>
    <col min="3" max="3" width="10.875" style="152" customWidth="1"/>
    <col min="4" max="4" width="2.75" style="152" customWidth="1"/>
    <col min="5" max="5" width="5.25" style="152" bestFit="1" customWidth="1"/>
    <col min="6" max="6" width="7.5" style="152" customWidth="1"/>
    <col min="7" max="7" width="6.5" style="152" customWidth="1"/>
    <col min="8" max="8" width="7.875" style="152" customWidth="1"/>
    <col min="9" max="9" width="7.5" style="152" customWidth="1"/>
    <col min="10" max="10" width="12.125" style="152" customWidth="1"/>
    <col min="11" max="11" width="5.375" style="152" customWidth="1"/>
    <col min="12" max="12" width="2.75" style="152" customWidth="1"/>
    <col min="13" max="13" width="14.625" style="152" customWidth="1"/>
    <col min="14" max="14" width="1.625" style="152" customWidth="1"/>
    <col min="15" max="15" width="17.875" style="152" customWidth="1"/>
    <col min="16" max="16" width="2.75" style="236" customWidth="1"/>
    <col min="17" max="17" width="18.75" style="152" customWidth="1"/>
    <col min="18" max="16384" width="9" style="152"/>
  </cols>
  <sheetData>
    <row r="1" spans="1:20" s="35" customFormat="1" ht="25.5" customHeight="1">
      <c r="A1" s="8"/>
      <c r="B1" s="168" t="s">
        <v>291</v>
      </c>
      <c r="C1" s="114"/>
      <c r="D1" s="114"/>
      <c r="F1" s="114"/>
      <c r="G1" s="108" t="s">
        <v>255</v>
      </c>
      <c r="K1" s="108"/>
      <c r="L1" s="108"/>
      <c r="M1" s="108"/>
      <c r="N1" s="108"/>
    </row>
    <row r="2" spans="1:20" ht="13.5" customHeight="1">
      <c r="H2" s="189"/>
      <c r="I2" s="216"/>
    </row>
    <row r="3" spans="1:20" ht="18.75" customHeight="1">
      <c r="B3" s="115" t="s">
        <v>4</v>
      </c>
      <c r="C3" s="157" t="s">
        <v>256</v>
      </c>
      <c r="E3" s="190"/>
      <c r="F3" s="156"/>
      <c r="G3" s="156"/>
      <c r="K3"/>
      <c r="M3" s="202" t="s">
        <v>277</v>
      </c>
    </row>
    <row r="4" spans="1:20" ht="20.25" customHeight="1">
      <c r="C4" s="157" t="s">
        <v>257</v>
      </c>
      <c r="E4" s="165"/>
      <c r="F4" s="156"/>
      <c r="G4" s="156"/>
      <c r="K4"/>
      <c r="M4" s="299" t="s">
        <v>312</v>
      </c>
      <c r="N4" s="299"/>
      <c r="O4" s="299"/>
      <c r="P4" s="299"/>
      <c r="Q4" s="299"/>
      <c r="R4" s="299"/>
      <c r="S4" s="299"/>
      <c r="T4" s="299"/>
    </row>
    <row r="5" spans="1:20" ht="17.25" customHeight="1">
      <c r="C5" s="157" t="s">
        <v>258</v>
      </c>
      <c r="E5" s="165"/>
      <c r="F5" s="156"/>
      <c r="G5" s="156"/>
      <c r="K5"/>
      <c r="M5" s="193" t="s">
        <v>412</v>
      </c>
      <c r="N5" s="193"/>
      <c r="O5" s="251" t="s">
        <v>328</v>
      </c>
      <c r="P5" s="251"/>
      <c r="Q5" s="193" t="s">
        <v>259</v>
      </c>
    </row>
    <row r="6" spans="1:20" ht="17.25" customHeight="1">
      <c r="C6" s="157"/>
      <c r="E6" s="165"/>
      <c r="F6" s="156"/>
      <c r="G6" s="156"/>
      <c r="K6"/>
      <c r="M6" s="291">
        <v>42954</v>
      </c>
      <c r="N6" s="192"/>
      <c r="O6" s="289"/>
      <c r="P6"/>
      <c r="Q6" s="290">
        <v>42954</v>
      </c>
    </row>
    <row r="7" spans="1:20" ht="17.25" customHeight="1">
      <c r="D7" s="190"/>
      <c r="E7" s="165"/>
      <c r="F7" s="156"/>
      <c r="G7" s="156"/>
      <c r="K7"/>
      <c r="P7"/>
      <c r="Q7" s="212"/>
    </row>
    <row r="8" spans="1:20" ht="17.25" customHeight="1">
      <c r="K8"/>
      <c r="M8" s="291">
        <v>42954</v>
      </c>
      <c r="N8" s="192"/>
      <c r="O8" s="289">
        <v>42954</v>
      </c>
      <c r="P8"/>
      <c r="Q8" s="235">
        <v>42954</v>
      </c>
    </row>
    <row r="9" spans="1:20" ht="17.25" customHeight="1">
      <c r="C9" s="157"/>
      <c r="D9" s="190"/>
      <c r="E9" s="165"/>
      <c r="F9" s="156"/>
      <c r="G9" s="156"/>
      <c r="K9"/>
      <c r="M9"/>
      <c r="N9"/>
      <c r="O9"/>
      <c r="P9"/>
      <c r="Q9" s="212"/>
    </row>
    <row r="10" spans="1:20" ht="17.25" customHeight="1">
      <c r="C10" s="157"/>
      <c r="D10" s="190"/>
      <c r="E10" s="165"/>
      <c r="F10" s="156"/>
      <c r="G10" s="156"/>
      <c r="K10"/>
      <c r="M10" s="291">
        <v>42954</v>
      </c>
      <c r="N10" s="192"/>
      <c r="O10" s="289">
        <v>42954</v>
      </c>
      <c r="P10"/>
      <c r="Q10" s="234">
        <v>42954</v>
      </c>
      <c r="S10" s="191"/>
    </row>
    <row r="11" spans="1:20" ht="17.25" customHeight="1">
      <c r="K11"/>
    </row>
    <row r="12" spans="1:20" ht="17.25" customHeight="1">
      <c r="K12"/>
    </row>
    <row r="13" spans="1:20" ht="17.25" customHeight="1">
      <c r="I13" s="254" t="s">
        <v>260</v>
      </c>
      <c r="J13" s="238" t="s">
        <v>261</v>
      </c>
      <c r="K13"/>
    </row>
    <row r="14" spans="1:20" ht="17.25" customHeight="1">
      <c r="I14" s="254" t="s">
        <v>262</v>
      </c>
      <c r="J14" s="238" t="s">
        <v>263</v>
      </c>
      <c r="K14"/>
    </row>
    <row r="15" spans="1:20" ht="17.25" customHeight="1">
      <c r="I15" s="254" t="s">
        <v>264</v>
      </c>
      <c r="J15" s="238" t="s">
        <v>265</v>
      </c>
      <c r="K15"/>
      <c r="M15" s="236"/>
      <c r="N15" s="236"/>
      <c r="O15" s="236"/>
      <c r="Q15" s="236"/>
    </row>
    <row r="16" spans="1:20" ht="17.25" customHeight="1">
      <c r="I16" s="254" t="s">
        <v>267</v>
      </c>
      <c r="J16" s="238" t="s">
        <v>266</v>
      </c>
      <c r="K16"/>
      <c r="M16" s="236"/>
      <c r="N16" s="236"/>
      <c r="O16" s="236"/>
      <c r="Q16" s="236"/>
    </row>
    <row r="17" spans="3:17" ht="17.25" customHeight="1">
      <c r="I17" s="254" t="s">
        <v>268</v>
      </c>
      <c r="J17" s="238" t="s">
        <v>269</v>
      </c>
      <c r="K17"/>
      <c r="M17" s="236"/>
      <c r="N17" s="236"/>
      <c r="O17" s="236"/>
      <c r="Q17" s="236"/>
    </row>
    <row r="18" spans="3:17" ht="17.25" customHeight="1">
      <c r="I18" s="236"/>
      <c r="J18" s="236"/>
      <c r="K18"/>
      <c r="M18"/>
      <c r="N18"/>
      <c r="O18"/>
      <c r="Q18"/>
    </row>
    <row r="19" spans="3:17" ht="17.25" customHeight="1">
      <c r="G19" s="236"/>
      <c r="H19" s="236"/>
      <c r="I19" s="236"/>
      <c r="J19" s="236"/>
      <c r="K19" s="236"/>
      <c r="M19"/>
      <c r="N19"/>
      <c r="O19"/>
      <c r="Q19"/>
    </row>
    <row r="20" spans="3:17" ht="16.5" customHeight="1">
      <c r="G20" s="236"/>
      <c r="H20" s="236"/>
      <c r="I20" s="236"/>
      <c r="J20" s="236"/>
      <c r="K20" s="236"/>
    </row>
    <row r="21" spans="3:17" ht="18" customHeight="1">
      <c r="G21" s="236"/>
      <c r="H21" s="236"/>
      <c r="I21" s="236"/>
      <c r="J21" s="236"/>
      <c r="K21" s="236"/>
      <c r="L21" s="228"/>
    </row>
    <row r="22" spans="3:17" ht="18" customHeight="1">
      <c r="G22" s="236"/>
      <c r="H22" s="236"/>
      <c r="I22" s="236"/>
      <c r="J22" s="236"/>
      <c r="K22" s="236"/>
      <c r="L22" s="228"/>
    </row>
    <row r="23" spans="3:17" ht="18" customHeight="1">
      <c r="G23" s="236"/>
      <c r="H23" s="236"/>
      <c r="I23" s="236"/>
      <c r="J23" s="236"/>
      <c r="K23" s="236"/>
      <c r="L23" s="228"/>
    </row>
    <row r="24" spans="3:17" ht="15" customHeight="1">
      <c r="G24" s="236"/>
      <c r="H24" s="236"/>
      <c r="I24" s="236"/>
      <c r="J24" s="236"/>
      <c r="K24" s="236"/>
      <c r="L24" s="236"/>
    </row>
    <row r="25" spans="3:17" ht="15" customHeight="1"/>
    <row r="26" spans="3:17" ht="15" customHeight="1"/>
    <row r="27" spans="3:17" ht="15" customHeight="1">
      <c r="E27" s="68"/>
      <c r="F27" s="68"/>
      <c r="G27" s="211"/>
      <c r="O27" s="264"/>
    </row>
    <row r="28" spans="3:17" ht="15" customHeight="1"/>
    <row r="29" spans="3:17" ht="15" customHeight="1">
      <c r="C29" s="263"/>
    </row>
    <row r="30" spans="3:17" ht="15" customHeight="1">
      <c r="C30" s="194"/>
    </row>
    <row r="31" spans="3:17" ht="13.5" customHeight="1"/>
    <row r="32" spans="3:17" ht="13.5" customHeight="1"/>
    <row r="33" ht="13.5" customHeight="1"/>
    <row r="34" ht="13.5" customHeight="1"/>
    <row r="35" ht="13.5" customHeight="1"/>
    <row r="36" ht="13.5" customHeight="1"/>
    <row r="37" ht="15.75" customHeight="1"/>
    <row r="38" ht="15.75" customHeight="1"/>
  </sheetData>
  <sheetProtection formatCells="0" formatColumns="0" formatRows="0" insertColumns="0" insertRows="0"/>
  <mergeCells count="1">
    <mergeCell ref="M4:T4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CCFFCC"/>
  </sheetPr>
  <dimension ref="A1:N38"/>
  <sheetViews>
    <sheetView showGridLines="0" workbookViewId="0">
      <selection activeCell="O39" sqref="O39"/>
    </sheetView>
  </sheetViews>
  <sheetFormatPr defaultRowHeight="13.5"/>
  <cols>
    <col min="1" max="1" width="1.875" customWidth="1"/>
    <col min="2" max="2" width="6.875" customWidth="1"/>
    <col min="3" max="3" width="4.125" bestFit="1" customWidth="1"/>
    <col min="4" max="4" width="12.375" bestFit="1" customWidth="1"/>
    <col min="5" max="5" width="5.25" bestFit="1" customWidth="1"/>
    <col min="6" max="7" width="5.25" customWidth="1"/>
    <col min="8" max="8" width="21.625" customWidth="1"/>
    <col min="9" max="9" width="4.625" customWidth="1"/>
    <col min="10" max="10" width="4.5" customWidth="1"/>
    <col min="11" max="11" width="13.25" customWidth="1"/>
    <col min="12" max="14" width="8.125" customWidth="1"/>
  </cols>
  <sheetData>
    <row r="1" spans="1:14" s="35" customFormat="1" ht="25.5" customHeight="1">
      <c r="A1" s="8"/>
      <c r="B1" s="168" t="s">
        <v>111</v>
      </c>
      <c r="C1" s="114"/>
      <c r="D1" s="114"/>
      <c r="E1" s="108" t="s">
        <v>112</v>
      </c>
      <c r="F1" s="114"/>
      <c r="J1" s="108"/>
      <c r="K1" s="108"/>
      <c r="L1" s="108"/>
    </row>
    <row r="2" spans="1:14" ht="12.75" customHeight="1">
      <c r="H2" s="109"/>
    </row>
    <row r="3" spans="1:14" ht="18.75" customHeight="1">
      <c r="B3" s="115" t="s">
        <v>4</v>
      </c>
      <c r="C3" s="13" t="s">
        <v>113</v>
      </c>
      <c r="E3" s="93"/>
      <c r="F3" s="10"/>
      <c r="G3" s="10"/>
      <c r="J3" s="202" t="s">
        <v>277</v>
      </c>
      <c r="K3" s="202"/>
    </row>
    <row r="4" spans="1:14" ht="20.25" customHeight="1">
      <c r="C4" s="157" t="s">
        <v>206</v>
      </c>
      <c r="E4" s="84"/>
      <c r="F4" s="10"/>
      <c r="G4" s="10"/>
      <c r="J4" s="169" t="s">
        <v>316</v>
      </c>
    </row>
    <row r="5" spans="1:14" ht="15">
      <c r="C5" s="83" t="s">
        <v>208</v>
      </c>
      <c r="E5" s="84"/>
      <c r="F5" s="10"/>
      <c r="G5" s="10"/>
      <c r="J5" s="169" t="s">
        <v>210</v>
      </c>
    </row>
    <row r="6" spans="1:14">
      <c r="C6" s="13" t="s">
        <v>207</v>
      </c>
      <c r="E6" s="84"/>
      <c r="F6" s="10"/>
      <c r="G6" s="10"/>
      <c r="J6" s="169" t="s">
        <v>209</v>
      </c>
    </row>
    <row r="7" spans="1:14" ht="18" customHeight="1">
      <c r="D7" s="93"/>
      <c r="E7" s="84"/>
      <c r="F7" s="10"/>
      <c r="G7" s="10"/>
      <c r="J7" s="66" t="s">
        <v>76</v>
      </c>
      <c r="K7" s="66" t="s">
        <v>5</v>
      </c>
      <c r="L7" s="66" t="s">
        <v>6</v>
      </c>
      <c r="M7" s="66" t="s">
        <v>11</v>
      </c>
      <c r="N7" s="66" t="s">
        <v>8</v>
      </c>
    </row>
    <row r="8" spans="1:14" ht="18" customHeight="1">
      <c r="J8" s="237">
        <v>1</v>
      </c>
      <c r="K8" s="90" t="s">
        <v>92</v>
      </c>
      <c r="L8" s="89">
        <v>100</v>
      </c>
      <c r="M8" s="158" t="str">
        <f>IF(L8&gt;=80,"A",IF(L8&gt;40,"B","C"))</f>
        <v>A</v>
      </c>
      <c r="N8" s="102">
        <f t="shared" ref="N8:N17" si="0">RANK(L8,$L$8:$L$17,0)</f>
        <v>1</v>
      </c>
    </row>
    <row r="9" spans="1:14" ht="13.5" customHeight="1">
      <c r="C9" s="13"/>
      <c r="D9" s="93"/>
      <c r="E9" s="84"/>
      <c r="F9" s="10"/>
      <c r="G9" s="10"/>
      <c r="J9" s="237">
        <v>2</v>
      </c>
      <c r="K9" s="90" t="s">
        <v>93</v>
      </c>
      <c r="L9" s="89">
        <v>80</v>
      </c>
      <c r="M9" s="158" t="str">
        <f t="shared" ref="M9:M17" si="1">IF(L9&gt;=80,"A",IF(L9&gt;40,"B","C"))</f>
        <v>A</v>
      </c>
      <c r="N9" s="102">
        <f t="shared" si="0"/>
        <v>3</v>
      </c>
    </row>
    <row r="10" spans="1:14" ht="13.5" customHeight="1">
      <c r="C10" s="13"/>
      <c r="D10" s="93"/>
      <c r="E10" s="84"/>
      <c r="F10" s="10"/>
      <c r="G10" s="10"/>
      <c r="J10" s="237">
        <v>3</v>
      </c>
      <c r="K10" s="90" t="s">
        <v>94</v>
      </c>
      <c r="L10" s="89">
        <v>56</v>
      </c>
      <c r="M10" s="158" t="str">
        <f t="shared" si="1"/>
        <v>B</v>
      </c>
      <c r="N10" s="102">
        <f t="shared" si="0"/>
        <v>8</v>
      </c>
    </row>
    <row r="11" spans="1:14" ht="13.5" customHeight="1">
      <c r="J11" s="237">
        <v>4</v>
      </c>
      <c r="K11" s="90" t="s">
        <v>95</v>
      </c>
      <c r="L11" s="89">
        <v>74</v>
      </c>
      <c r="M11" s="158" t="str">
        <f t="shared" si="1"/>
        <v>B</v>
      </c>
      <c r="N11" s="102">
        <f t="shared" si="0"/>
        <v>4</v>
      </c>
    </row>
    <row r="12" spans="1:14" ht="13.5" customHeight="1">
      <c r="J12" s="237">
        <v>5</v>
      </c>
      <c r="K12" s="90" t="s">
        <v>96</v>
      </c>
      <c r="L12" s="89">
        <v>85</v>
      </c>
      <c r="M12" s="158" t="str">
        <f t="shared" si="1"/>
        <v>A</v>
      </c>
      <c r="N12" s="102">
        <f t="shared" si="0"/>
        <v>2</v>
      </c>
    </row>
    <row r="13" spans="1:14" ht="13.5" customHeight="1">
      <c r="J13" s="237">
        <v>6</v>
      </c>
      <c r="K13" s="90" t="s">
        <v>97</v>
      </c>
      <c r="L13" s="89">
        <v>25</v>
      </c>
      <c r="M13" s="158" t="str">
        <f t="shared" si="1"/>
        <v>C</v>
      </c>
      <c r="N13" s="102">
        <f t="shared" si="0"/>
        <v>10</v>
      </c>
    </row>
    <row r="14" spans="1:14" ht="13.5" customHeight="1">
      <c r="J14" s="237">
        <v>7</v>
      </c>
      <c r="K14" s="90" t="s">
        <v>98</v>
      </c>
      <c r="L14" s="89">
        <v>63</v>
      </c>
      <c r="M14" s="158" t="str">
        <f t="shared" si="1"/>
        <v>B</v>
      </c>
      <c r="N14" s="102">
        <f t="shared" si="0"/>
        <v>5</v>
      </c>
    </row>
    <row r="15" spans="1:14" ht="13.5" customHeight="1">
      <c r="J15" s="237">
        <v>8</v>
      </c>
      <c r="K15" s="90" t="s">
        <v>99</v>
      </c>
      <c r="L15" s="89">
        <v>57</v>
      </c>
      <c r="M15" s="158" t="str">
        <f t="shared" si="1"/>
        <v>B</v>
      </c>
      <c r="N15" s="102">
        <f t="shared" si="0"/>
        <v>7</v>
      </c>
    </row>
    <row r="16" spans="1:14" ht="13.5" customHeight="1">
      <c r="J16" s="237">
        <v>9</v>
      </c>
      <c r="K16" s="90" t="s">
        <v>100</v>
      </c>
      <c r="L16" s="89">
        <v>63</v>
      </c>
      <c r="M16" s="158" t="str">
        <f t="shared" si="1"/>
        <v>B</v>
      </c>
      <c r="N16" s="102">
        <f t="shared" si="0"/>
        <v>5</v>
      </c>
    </row>
    <row r="17" spans="10:14" ht="13.5" customHeight="1">
      <c r="J17" s="237">
        <v>10</v>
      </c>
      <c r="K17" s="90" t="s">
        <v>101</v>
      </c>
      <c r="L17" s="89">
        <v>38</v>
      </c>
      <c r="M17" s="158" t="str">
        <f t="shared" si="1"/>
        <v>C</v>
      </c>
      <c r="N17" s="102">
        <f t="shared" si="0"/>
        <v>9</v>
      </c>
    </row>
    <row r="18" spans="10:14" ht="13.5" customHeight="1"/>
    <row r="19" spans="10:14" ht="13.5" customHeight="1"/>
    <row r="20" spans="10:14" ht="13.5" customHeight="1">
      <c r="J20" s="288" t="s">
        <v>259</v>
      </c>
    </row>
    <row r="21" spans="10:14" ht="13.5" customHeight="1">
      <c r="J21" s="164" t="s">
        <v>76</v>
      </c>
      <c r="K21" s="164" t="s">
        <v>5</v>
      </c>
      <c r="L21" s="164" t="s">
        <v>6</v>
      </c>
      <c r="M21" s="164" t="s">
        <v>11</v>
      </c>
      <c r="N21" s="164" t="s">
        <v>8</v>
      </c>
    </row>
    <row r="22" spans="10:14" ht="13.5" customHeight="1">
      <c r="J22" s="237">
        <v>1</v>
      </c>
      <c r="K22" s="90" t="s">
        <v>92</v>
      </c>
      <c r="L22" s="89">
        <v>100</v>
      </c>
      <c r="M22" s="158" t="str">
        <f>IF(L22&gt;=80,"A",IF(L22&gt;40,"B","C"))</f>
        <v>A</v>
      </c>
      <c r="N22" s="102">
        <f t="shared" ref="N22:N31" si="2">RANK(L22,$L$8:$L$17,0)</f>
        <v>1</v>
      </c>
    </row>
    <row r="23" spans="10:14" ht="15.75" customHeight="1">
      <c r="J23" s="237">
        <v>2</v>
      </c>
      <c r="K23" s="90" t="s">
        <v>93</v>
      </c>
      <c r="L23" s="89">
        <v>80</v>
      </c>
      <c r="M23" s="158" t="str">
        <f t="shared" ref="M23:M31" si="3">IF(L23&gt;=80,"A",IF(L23&gt;40,"B","C"))</f>
        <v>A</v>
      </c>
      <c r="N23" s="102">
        <f t="shared" si="2"/>
        <v>3</v>
      </c>
    </row>
    <row r="24" spans="10:14" ht="15.75" customHeight="1">
      <c r="J24" s="237">
        <v>3</v>
      </c>
      <c r="K24" s="90" t="s">
        <v>94</v>
      </c>
      <c r="L24" s="89">
        <v>56</v>
      </c>
      <c r="M24" s="158" t="str">
        <f t="shared" si="3"/>
        <v>B</v>
      </c>
      <c r="N24" s="102">
        <f t="shared" si="2"/>
        <v>8</v>
      </c>
    </row>
    <row r="25" spans="10:14" ht="13.5" customHeight="1">
      <c r="J25" s="237">
        <v>4</v>
      </c>
      <c r="K25" s="90" t="s">
        <v>95</v>
      </c>
      <c r="L25" s="89">
        <v>74</v>
      </c>
      <c r="M25" s="158" t="str">
        <f t="shared" si="3"/>
        <v>B</v>
      </c>
      <c r="N25" s="102">
        <f t="shared" si="2"/>
        <v>4</v>
      </c>
    </row>
    <row r="26" spans="10:14" ht="13.5" customHeight="1">
      <c r="J26" s="237">
        <v>5</v>
      </c>
      <c r="K26" s="90" t="s">
        <v>96</v>
      </c>
      <c r="L26" s="89">
        <v>85</v>
      </c>
      <c r="M26" s="158" t="str">
        <f t="shared" si="3"/>
        <v>A</v>
      </c>
      <c r="N26" s="102">
        <f t="shared" si="2"/>
        <v>2</v>
      </c>
    </row>
    <row r="27" spans="10:14" ht="13.5" customHeight="1">
      <c r="J27" s="237">
        <v>6</v>
      </c>
      <c r="K27" s="90" t="s">
        <v>97</v>
      </c>
      <c r="L27" s="89">
        <v>25</v>
      </c>
      <c r="M27" s="158" t="str">
        <f t="shared" si="3"/>
        <v>C</v>
      </c>
      <c r="N27" s="102">
        <f t="shared" si="2"/>
        <v>10</v>
      </c>
    </row>
    <row r="28" spans="10:14" ht="13.5" customHeight="1">
      <c r="J28" s="237">
        <v>7</v>
      </c>
      <c r="K28" s="90" t="s">
        <v>98</v>
      </c>
      <c r="L28" s="89">
        <v>63</v>
      </c>
      <c r="M28" s="158" t="str">
        <f t="shared" si="3"/>
        <v>B</v>
      </c>
      <c r="N28" s="102">
        <f t="shared" si="2"/>
        <v>5</v>
      </c>
    </row>
    <row r="29" spans="10:14" ht="13.5" customHeight="1">
      <c r="J29" s="237">
        <v>8</v>
      </c>
      <c r="K29" s="90" t="s">
        <v>99</v>
      </c>
      <c r="L29" s="89">
        <v>57</v>
      </c>
      <c r="M29" s="158" t="str">
        <f t="shared" si="3"/>
        <v>B</v>
      </c>
      <c r="N29" s="102">
        <f t="shared" si="2"/>
        <v>7</v>
      </c>
    </row>
    <row r="30" spans="10:14" ht="13.5" customHeight="1">
      <c r="J30" s="237">
        <v>9</v>
      </c>
      <c r="K30" s="90" t="s">
        <v>100</v>
      </c>
      <c r="L30" s="89">
        <v>63</v>
      </c>
      <c r="M30" s="158" t="str">
        <f t="shared" si="3"/>
        <v>B</v>
      </c>
      <c r="N30" s="102">
        <f t="shared" si="2"/>
        <v>5</v>
      </c>
    </row>
    <row r="31" spans="10:14" ht="13.5" customHeight="1">
      <c r="J31" s="237">
        <v>10</v>
      </c>
      <c r="K31" s="90" t="s">
        <v>101</v>
      </c>
      <c r="L31" s="89">
        <v>38</v>
      </c>
      <c r="M31" s="158" t="str">
        <f t="shared" si="3"/>
        <v>C</v>
      </c>
      <c r="N31" s="102">
        <f t="shared" si="2"/>
        <v>9</v>
      </c>
    </row>
    <row r="32" spans="10:14" ht="13.5" customHeight="1"/>
    <row r="33" ht="13.5" customHeight="1"/>
    <row r="34" ht="13.5" customHeight="1"/>
    <row r="35" ht="13.5" customHeight="1"/>
    <row r="36" ht="13.5" customHeight="1"/>
    <row r="37" ht="15.75" customHeight="1"/>
    <row r="38" ht="15.75" customHeight="1"/>
  </sheetData>
  <sheetProtection formatCells="0" formatColumns="0" formatRows="0" insertColumns="0" insertRows="0"/>
  <phoneticPr fontId="6"/>
  <conditionalFormatting sqref="L22:L31">
    <cfRule type="cellIs" dxfId="2" priority="3" operator="lessThan">
      <formula>30</formula>
    </cfRule>
  </conditionalFormatting>
  <conditionalFormatting sqref="M22:M31">
    <cfRule type="cellIs" dxfId="1" priority="2" operator="equal">
      <formula>"A"</formula>
    </cfRule>
  </conditionalFormatting>
  <conditionalFormatting sqref="N22:N31">
    <cfRule type="cellIs" dxfId="0" priority="1" operator="lessThan">
      <formula>4</formula>
    </cfRule>
  </conditionalFormatting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59"/>
  <sheetViews>
    <sheetView zoomScaleNormal="100" workbookViewId="0">
      <selection activeCell="F19" sqref="F19"/>
    </sheetView>
  </sheetViews>
  <sheetFormatPr defaultRowHeight="13.5"/>
  <cols>
    <col min="1" max="1" width="4.625" style="186" customWidth="1"/>
    <col min="2" max="2" width="9" style="186"/>
    <col min="3" max="6" width="8.625" style="186" customWidth="1"/>
    <col min="7" max="7" width="2.25" style="186" customWidth="1"/>
    <col min="8" max="11" width="8.625" style="186" customWidth="1"/>
    <col min="12" max="16384" width="9" style="186"/>
  </cols>
  <sheetData>
    <row r="1" spans="1:11" ht="25.5" customHeight="1"/>
    <row r="2" spans="1:11" ht="21" customHeight="1">
      <c r="C2" s="262" t="s">
        <v>331</v>
      </c>
    </row>
    <row r="4" spans="1:11" ht="17.25" customHeight="1">
      <c r="A4" s="258"/>
      <c r="B4" s="258"/>
      <c r="C4" s="303" t="s">
        <v>238</v>
      </c>
      <c r="D4" s="303"/>
      <c r="E4" s="303"/>
      <c r="F4" s="303"/>
      <c r="G4"/>
      <c r="H4" s="304" t="s">
        <v>239</v>
      </c>
      <c r="I4" s="304"/>
      <c r="J4" s="304"/>
      <c r="K4" s="304"/>
    </row>
    <row r="5" spans="1:11" ht="19.5" customHeight="1">
      <c r="A5" s="258"/>
      <c r="B5" s="258" t="s">
        <v>240</v>
      </c>
      <c r="C5" s="260" t="s">
        <v>241</v>
      </c>
      <c r="D5" s="260" t="s">
        <v>242</v>
      </c>
      <c r="E5" s="260" t="s">
        <v>243</v>
      </c>
      <c r="F5" s="260" t="s">
        <v>244</v>
      </c>
      <c r="G5"/>
      <c r="H5" s="261" t="s">
        <v>241</v>
      </c>
      <c r="I5" s="261" t="s">
        <v>242</v>
      </c>
      <c r="J5" s="261" t="s">
        <v>245</v>
      </c>
      <c r="K5" s="261" t="s">
        <v>246</v>
      </c>
    </row>
    <row r="6" spans="1:11" ht="21" customHeight="1">
      <c r="A6" s="258">
        <v>1</v>
      </c>
      <c r="B6" s="258" t="s">
        <v>354</v>
      </c>
      <c r="C6" s="259">
        <v>71.8</v>
      </c>
      <c r="D6" s="259">
        <v>52.9</v>
      </c>
      <c r="E6" s="259">
        <v>75.8</v>
      </c>
      <c r="F6" s="259">
        <v>55.2</v>
      </c>
      <c r="G6"/>
      <c r="H6" s="259">
        <v>79.400000000000006</v>
      </c>
      <c r="I6" s="259">
        <v>49.9</v>
      </c>
      <c r="J6" s="259">
        <v>66</v>
      </c>
      <c r="K6" s="259">
        <v>59.4</v>
      </c>
    </row>
    <row r="7" spans="1:11" ht="21" customHeight="1">
      <c r="A7" s="258">
        <v>2</v>
      </c>
      <c r="B7" s="258" t="s">
        <v>355</v>
      </c>
      <c r="C7" s="259">
        <v>76.599999999999994</v>
      </c>
      <c r="D7" s="259">
        <v>60.5</v>
      </c>
      <c r="E7" s="259">
        <v>81.3</v>
      </c>
      <c r="F7" s="259">
        <v>60.8</v>
      </c>
      <c r="G7"/>
      <c r="H7" s="259">
        <v>81</v>
      </c>
      <c r="I7" s="259">
        <v>52</v>
      </c>
      <c r="J7" s="259">
        <v>69.3</v>
      </c>
      <c r="K7" s="259">
        <v>60.7</v>
      </c>
    </row>
    <row r="8" spans="1:11" ht="21" customHeight="1">
      <c r="A8" s="258">
        <v>3</v>
      </c>
      <c r="B8" s="258" t="s">
        <v>356</v>
      </c>
      <c r="C8" s="259">
        <v>73.7</v>
      </c>
      <c r="D8" s="259">
        <v>58.3</v>
      </c>
      <c r="E8" s="259">
        <v>78.900000000000006</v>
      </c>
      <c r="F8" s="259">
        <v>58.7</v>
      </c>
      <c r="G8"/>
      <c r="H8" s="259">
        <v>80.5</v>
      </c>
      <c r="I8" s="259">
        <v>51.8</v>
      </c>
      <c r="J8" s="259">
        <v>64.099999999999994</v>
      </c>
      <c r="K8" s="259">
        <v>57.5</v>
      </c>
    </row>
    <row r="9" spans="1:11" ht="21" customHeight="1">
      <c r="A9" s="258">
        <v>4</v>
      </c>
      <c r="B9" s="258" t="s">
        <v>357</v>
      </c>
      <c r="C9" s="259">
        <v>74.2</v>
      </c>
      <c r="D9" s="259">
        <v>54.3</v>
      </c>
      <c r="E9" s="259">
        <v>77.3</v>
      </c>
      <c r="F9" s="259">
        <v>56.8</v>
      </c>
      <c r="G9"/>
      <c r="H9" s="259">
        <v>80.3</v>
      </c>
      <c r="I9" s="259">
        <v>52</v>
      </c>
      <c r="J9" s="259">
        <v>65.599999999999994</v>
      </c>
      <c r="K9" s="259">
        <v>59.4</v>
      </c>
    </row>
    <row r="10" spans="1:11" ht="21" customHeight="1">
      <c r="A10" s="258">
        <v>5</v>
      </c>
      <c r="B10" s="258" t="s">
        <v>358</v>
      </c>
      <c r="C10" s="259">
        <v>77.400000000000006</v>
      </c>
      <c r="D10" s="259">
        <v>67.3</v>
      </c>
      <c r="E10" s="259">
        <v>85.1</v>
      </c>
      <c r="F10" s="259">
        <v>66.2</v>
      </c>
      <c r="G10"/>
      <c r="H10" s="259">
        <v>84.4</v>
      </c>
      <c r="I10" s="259">
        <v>55.8</v>
      </c>
      <c r="J10" s="259">
        <v>73</v>
      </c>
      <c r="K10" s="259">
        <v>65.5</v>
      </c>
    </row>
    <row r="11" spans="1:11" ht="21" customHeight="1">
      <c r="A11" s="258">
        <v>6</v>
      </c>
      <c r="B11" s="258" t="s">
        <v>359</v>
      </c>
      <c r="C11" s="259">
        <v>74.3</v>
      </c>
      <c r="D11" s="259">
        <v>56.7</v>
      </c>
      <c r="E11" s="259">
        <v>77.8</v>
      </c>
      <c r="F11" s="259">
        <v>57.7</v>
      </c>
      <c r="G11"/>
      <c r="H11" s="259">
        <v>80.599999999999994</v>
      </c>
      <c r="I11" s="259">
        <v>52.1</v>
      </c>
      <c r="J11" s="259">
        <v>67.599999999999994</v>
      </c>
      <c r="K11" s="259">
        <v>60.2</v>
      </c>
    </row>
    <row r="12" spans="1:11" ht="21" customHeight="1">
      <c r="A12" s="258">
        <v>7</v>
      </c>
      <c r="B12" s="258" t="s">
        <v>360</v>
      </c>
      <c r="C12" s="259">
        <v>73.3</v>
      </c>
      <c r="D12" s="259">
        <v>57</v>
      </c>
      <c r="E12" s="259">
        <v>78.7</v>
      </c>
      <c r="F12" s="259">
        <v>57.8</v>
      </c>
      <c r="G12"/>
      <c r="H12" s="259">
        <v>79.400000000000006</v>
      </c>
      <c r="I12" s="259">
        <v>50.5</v>
      </c>
      <c r="J12" s="259">
        <v>64.7</v>
      </c>
      <c r="K12" s="259">
        <v>56.8</v>
      </c>
    </row>
    <row r="13" spans="1:11" ht="21" customHeight="1">
      <c r="A13" s="258">
        <v>8</v>
      </c>
      <c r="B13" s="258" t="s">
        <v>361</v>
      </c>
      <c r="C13" s="259">
        <v>76.900000000000006</v>
      </c>
      <c r="D13" s="259">
        <v>57.4</v>
      </c>
      <c r="E13" s="259">
        <v>79.7</v>
      </c>
      <c r="F13" s="259">
        <v>58.6</v>
      </c>
      <c r="G13"/>
      <c r="H13" s="259">
        <v>79.900000000000006</v>
      </c>
      <c r="I13" s="259">
        <v>52.3</v>
      </c>
      <c r="J13" s="259">
        <v>66.5</v>
      </c>
      <c r="K13" s="259">
        <v>57.8</v>
      </c>
    </row>
    <row r="14" spans="1:11" ht="21" customHeight="1">
      <c r="A14" s="258">
        <v>9</v>
      </c>
      <c r="B14" s="258" t="s">
        <v>362</v>
      </c>
      <c r="C14" s="259">
        <v>71.900000000000006</v>
      </c>
      <c r="D14" s="259">
        <v>54.5</v>
      </c>
      <c r="E14" s="259">
        <v>77.7</v>
      </c>
      <c r="F14" s="259">
        <v>56.8</v>
      </c>
      <c r="G14"/>
      <c r="H14" s="259">
        <v>79.3</v>
      </c>
      <c r="I14" s="259">
        <v>51.4</v>
      </c>
      <c r="J14" s="259">
        <v>66.900000000000006</v>
      </c>
      <c r="K14" s="259">
        <v>59.3</v>
      </c>
    </row>
    <row r="15" spans="1:11" ht="21" customHeight="1">
      <c r="A15" s="258">
        <v>10</v>
      </c>
      <c r="B15" s="258" t="s">
        <v>363</v>
      </c>
      <c r="C15" s="259">
        <v>73.599999999999994</v>
      </c>
      <c r="D15" s="259">
        <v>55.5</v>
      </c>
      <c r="E15" s="259">
        <v>78</v>
      </c>
      <c r="F15" s="259">
        <v>57.8</v>
      </c>
      <c r="G15"/>
      <c r="H15" s="259">
        <v>81.099999999999994</v>
      </c>
      <c r="I15" s="259">
        <v>54.2</v>
      </c>
      <c r="J15" s="259">
        <v>69.2</v>
      </c>
      <c r="K15" s="259">
        <v>62.6</v>
      </c>
    </row>
    <row r="16" spans="1:11" ht="21" customHeight="1">
      <c r="A16" s="258">
        <v>11</v>
      </c>
      <c r="B16" s="258" t="s">
        <v>364</v>
      </c>
      <c r="C16" s="259">
        <v>72.5</v>
      </c>
      <c r="D16" s="259">
        <v>55.5</v>
      </c>
      <c r="E16" s="259">
        <v>76.900000000000006</v>
      </c>
      <c r="F16" s="259">
        <v>57.8</v>
      </c>
      <c r="G16"/>
      <c r="H16" s="259">
        <v>79.400000000000006</v>
      </c>
      <c r="I16" s="259">
        <v>51.5</v>
      </c>
      <c r="J16" s="259">
        <v>66.2</v>
      </c>
      <c r="K16" s="259">
        <v>59.3</v>
      </c>
    </row>
    <row r="17" spans="1:13" ht="21" customHeight="1">
      <c r="A17" s="258">
        <v>12</v>
      </c>
      <c r="B17" s="258" t="s">
        <v>365</v>
      </c>
      <c r="C17" s="259">
        <v>75.8</v>
      </c>
      <c r="D17" s="259">
        <v>55.5</v>
      </c>
      <c r="E17" s="259">
        <v>78.2</v>
      </c>
      <c r="F17" s="259">
        <v>58.8</v>
      </c>
      <c r="G17"/>
      <c r="H17" s="259">
        <v>79.8</v>
      </c>
      <c r="I17" s="259">
        <v>51.7</v>
      </c>
      <c r="J17" s="259">
        <v>66.7</v>
      </c>
      <c r="K17" s="259">
        <v>60.1</v>
      </c>
    </row>
    <row r="18" spans="1:13" ht="21" customHeight="1">
      <c r="A18" s="258">
        <v>13</v>
      </c>
      <c r="B18" s="258" t="s">
        <v>366</v>
      </c>
      <c r="C18" s="259">
        <v>75.5</v>
      </c>
      <c r="D18" s="259">
        <v>57.2</v>
      </c>
      <c r="E18" s="259">
        <v>79.400000000000006</v>
      </c>
      <c r="F18" s="259">
        <v>61.2</v>
      </c>
      <c r="G18"/>
      <c r="H18" s="259">
        <v>80.7</v>
      </c>
      <c r="I18" s="259">
        <v>53.2</v>
      </c>
      <c r="J18" s="259">
        <v>68.8</v>
      </c>
      <c r="K18" s="259">
        <v>61.8</v>
      </c>
    </row>
    <row r="19" spans="1:13" ht="21" customHeight="1">
      <c r="A19" s="258">
        <v>14</v>
      </c>
      <c r="B19" s="258" t="s">
        <v>367</v>
      </c>
      <c r="C19" s="259">
        <v>71.3</v>
      </c>
      <c r="D19" s="259">
        <v>54.6</v>
      </c>
      <c r="E19" s="259">
        <v>76.900000000000006</v>
      </c>
      <c r="F19" s="259">
        <v>58.6</v>
      </c>
      <c r="G19"/>
      <c r="H19" s="259">
        <v>79.2</v>
      </c>
      <c r="I19" s="259">
        <v>51.5</v>
      </c>
      <c r="J19" s="259">
        <v>67</v>
      </c>
      <c r="K19" s="259">
        <v>60.8</v>
      </c>
    </row>
    <row r="20" spans="1:13" ht="21" customHeight="1">
      <c r="A20" s="258">
        <v>15</v>
      </c>
      <c r="B20" s="258" t="s">
        <v>368</v>
      </c>
      <c r="C20" s="259">
        <v>74.5</v>
      </c>
      <c r="D20" s="259">
        <v>58.8</v>
      </c>
      <c r="E20" s="259">
        <v>80</v>
      </c>
      <c r="F20" s="259">
        <v>59.4</v>
      </c>
      <c r="G20"/>
      <c r="H20" s="259">
        <v>79.5</v>
      </c>
      <c r="I20" s="259">
        <v>50.3</v>
      </c>
      <c r="J20" s="259">
        <v>67.900000000000006</v>
      </c>
      <c r="K20" s="259">
        <v>59.8</v>
      </c>
    </row>
    <row r="21" spans="1:13" ht="21" customHeight="1">
      <c r="A21" s="258">
        <v>16</v>
      </c>
      <c r="B21" s="258" t="s">
        <v>369</v>
      </c>
      <c r="C21" s="259">
        <v>74.099999999999994</v>
      </c>
      <c r="D21" s="259">
        <v>59.5</v>
      </c>
      <c r="E21" s="259">
        <v>81</v>
      </c>
      <c r="F21" s="259">
        <v>62</v>
      </c>
      <c r="G21"/>
      <c r="H21" s="259">
        <v>82.3</v>
      </c>
      <c r="I21" s="259">
        <v>55.1</v>
      </c>
      <c r="J21" s="259">
        <v>71.099999999999994</v>
      </c>
      <c r="K21" s="259">
        <v>63.6</v>
      </c>
    </row>
    <row r="22" spans="1:13" ht="21" customHeight="1">
      <c r="A22" s="258">
        <v>17</v>
      </c>
      <c r="B22" s="258" t="s">
        <v>370</v>
      </c>
      <c r="C22" s="259">
        <v>74.099999999999994</v>
      </c>
      <c r="D22" s="259">
        <v>62.7</v>
      </c>
      <c r="E22" s="259">
        <v>82.5</v>
      </c>
      <c r="F22" s="259">
        <v>63.6</v>
      </c>
      <c r="G22"/>
      <c r="H22" s="259">
        <v>81.900000000000006</v>
      </c>
      <c r="I22" s="259">
        <v>53.7</v>
      </c>
      <c r="J22" s="259">
        <v>70.900000000000006</v>
      </c>
      <c r="K22" s="259">
        <v>63.4</v>
      </c>
    </row>
    <row r="23" spans="1:13" ht="21" customHeight="1">
      <c r="A23" s="258">
        <v>18</v>
      </c>
      <c r="B23" s="258" t="s">
        <v>371</v>
      </c>
      <c r="C23" s="259">
        <v>74.599999999999994</v>
      </c>
      <c r="D23" s="259">
        <v>61.8</v>
      </c>
      <c r="E23" s="259">
        <v>83.1</v>
      </c>
      <c r="F23" s="259">
        <v>64.099999999999994</v>
      </c>
      <c r="G23"/>
      <c r="H23" s="259">
        <v>83</v>
      </c>
      <c r="I23" s="259">
        <v>55.9</v>
      </c>
      <c r="J23" s="259">
        <v>74.3</v>
      </c>
      <c r="K23" s="259">
        <v>66.900000000000006</v>
      </c>
    </row>
    <row r="24" spans="1:13" ht="21" customHeight="1">
      <c r="A24" s="258">
        <v>19</v>
      </c>
      <c r="B24" s="258" t="s">
        <v>372</v>
      </c>
      <c r="C24" s="259">
        <v>70.099999999999994</v>
      </c>
      <c r="D24" s="259">
        <v>55</v>
      </c>
      <c r="E24" s="259">
        <v>77</v>
      </c>
      <c r="F24" s="259">
        <v>57.6</v>
      </c>
      <c r="G24"/>
      <c r="H24" s="259">
        <v>80</v>
      </c>
      <c r="I24" s="259">
        <v>52</v>
      </c>
      <c r="J24" s="259">
        <v>66.599999999999994</v>
      </c>
      <c r="K24" s="259">
        <v>59.7</v>
      </c>
    </row>
    <row r="25" spans="1:13" ht="21" customHeight="1">
      <c r="A25" s="258">
        <v>20</v>
      </c>
      <c r="B25" s="258" t="s">
        <v>373</v>
      </c>
      <c r="C25" s="259">
        <v>72.599999999999994</v>
      </c>
      <c r="D25" s="259">
        <v>57</v>
      </c>
      <c r="E25" s="259">
        <v>79.099999999999994</v>
      </c>
      <c r="F25" s="259">
        <v>59</v>
      </c>
      <c r="G25"/>
      <c r="H25" s="259">
        <v>79.7</v>
      </c>
      <c r="I25" s="259">
        <v>49.4</v>
      </c>
      <c r="J25" s="259">
        <v>67.2</v>
      </c>
      <c r="K25" s="259">
        <v>58.1</v>
      </c>
    </row>
    <row r="26" spans="1:13" ht="21" customHeight="1">
      <c r="A26" s="258">
        <v>21</v>
      </c>
      <c r="B26" s="258" t="s">
        <v>374</v>
      </c>
      <c r="C26" s="259">
        <v>70.2</v>
      </c>
      <c r="D26" s="259">
        <v>54.8</v>
      </c>
      <c r="E26" s="259">
        <v>76.900000000000006</v>
      </c>
      <c r="F26" s="259">
        <v>56.9</v>
      </c>
      <c r="G26"/>
      <c r="H26" s="259">
        <v>79.8</v>
      </c>
      <c r="I26" s="259">
        <v>52</v>
      </c>
      <c r="J26" s="259">
        <v>69.8</v>
      </c>
      <c r="K26" s="259">
        <v>61.3</v>
      </c>
    </row>
    <row r="27" spans="1:13" ht="21" customHeight="1">
      <c r="A27" s="258">
        <v>22</v>
      </c>
      <c r="B27" s="258" t="s">
        <v>375</v>
      </c>
      <c r="C27" s="259">
        <v>72.8</v>
      </c>
      <c r="D27" s="259">
        <v>58.4</v>
      </c>
      <c r="E27" s="259">
        <v>79.400000000000006</v>
      </c>
      <c r="F27" s="259">
        <v>58.5</v>
      </c>
      <c r="G27"/>
      <c r="H27" s="259">
        <v>80.8</v>
      </c>
      <c r="I27" s="259">
        <v>52.5</v>
      </c>
      <c r="J27" s="259">
        <v>70.900000000000006</v>
      </c>
      <c r="K27" s="259">
        <v>63.7</v>
      </c>
      <c r="M27" s="186" t="s">
        <v>247</v>
      </c>
    </row>
    <row r="28" spans="1:13" ht="21" customHeight="1">
      <c r="A28" s="258">
        <v>23</v>
      </c>
      <c r="B28" s="258" t="s">
        <v>376</v>
      </c>
      <c r="C28" s="259">
        <v>70.5</v>
      </c>
      <c r="D28" s="259">
        <v>52.4</v>
      </c>
      <c r="E28" s="259">
        <v>75.8</v>
      </c>
      <c r="F28" s="259">
        <v>57.4</v>
      </c>
      <c r="G28"/>
      <c r="H28" s="259">
        <v>79.2</v>
      </c>
      <c r="I28" s="259">
        <v>51.5</v>
      </c>
      <c r="J28" s="259">
        <v>69.7</v>
      </c>
      <c r="K28" s="259">
        <v>62.5</v>
      </c>
    </row>
    <row r="29" spans="1:13" ht="21" customHeight="1">
      <c r="A29" s="258">
        <v>24</v>
      </c>
      <c r="B29" s="258" t="s">
        <v>377</v>
      </c>
      <c r="C29" s="259">
        <v>69.599999999999994</v>
      </c>
      <c r="D29" s="259">
        <v>52.5</v>
      </c>
      <c r="E29" s="259">
        <v>76.2</v>
      </c>
      <c r="F29" s="259">
        <v>56</v>
      </c>
      <c r="G29"/>
      <c r="H29" s="259">
        <v>78</v>
      </c>
      <c r="I29" s="259">
        <v>49</v>
      </c>
      <c r="J29" s="259">
        <v>67.099999999999994</v>
      </c>
      <c r="K29" s="259">
        <v>58.3</v>
      </c>
    </row>
    <row r="30" spans="1:13" ht="21" customHeight="1">
      <c r="A30" s="258">
        <v>25</v>
      </c>
      <c r="B30" s="258" t="s">
        <v>378</v>
      </c>
      <c r="C30" s="259">
        <v>71</v>
      </c>
      <c r="D30" s="259">
        <v>52.7</v>
      </c>
      <c r="E30" s="259">
        <v>75.599999999999994</v>
      </c>
      <c r="F30" s="259">
        <v>55.3</v>
      </c>
      <c r="G30"/>
      <c r="H30" s="259">
        <v>77.900000000000006</v>
      </c>
      <c r="I30" s="259">
        <v>48.8</v>
      </c>
      <c r="J30" s="259">
        <v>66.5</v>
      </c>
      <c r="K30" s="259">
        <v>56.3</v>
      </c>
    </row>
    <row r="31" spans="1:13" ht="21" customHeight="1">
      <c r="A31" s="258">
        <v>26</v>
      </c>
      <c r="B31" s="258" t="s">
        <v>379</v>
      </c>
      <c r="C31" s="259">
        <v>73.3</v>
      </c>
      <c r="D31" s="259">
        <v>56.9</v>
      </c>
      <c r="E31" s="259">
        <v>79.900000000000006</v>
      </c>
      <c r="F31" s="259">
        <v>59.7</v>
      </c>
      <c r="G31"/>
      <c r="H31" s="259">
        <v>79.400000000000006</v>
      </c>
      <c r="I31" s="259">
        <v>51.3</v>
      </c>
      <c r="J31" s="259">
        <v>67.7</v>
      </c>
      <c r="K31" s="259">
        <v>60.1</v>
      </c>
    </row>
    <row r="32" spans="1:13" ht="21" customHeight="1">
      <c r="A32" s="258">
        <v>27</v>
      </c>
      <c r="B32" s="258" t="s">
        <v>380</v>
      </c>
      <c r="C32" s="259">
        <v>70.7</v>
      </c>
      <c r="D32" s="259">
        <v>52.6</v>
      </c>
      <c r="E32" s="259">
        <v>77.3</v>
      </c>
      <c r="F32" s="259">
        <v>56.3</v>
      </c>
      <c r="G32"/>
      <c r="H32" s="259">
        <v>77</v>
      </c>
      <c r="I32" s="259">
        <v>47.2</v>
      </c>
      <c r="J32" s="259">
        <v>65</v>
      </c>
      <c r="K32" s="259">
        <v>56.9</v>
      </c>
    </row>
    <row r="33" spans="1:11" ht="21" customHeight="1">
      <c r="A33" s="258">
        <v>28</v>
      </c>
      <c r="B33" s="258" t="s">
        <v>381</v>
      </c>
      <c r="C33" s="259">
        <v>72.900000000000006</v>
      </c>
      <c r="D33" s="259">
        <v>54.6</v>
      </c>
      <c r="E33" s="259">
        <v>77.7</v>
      </c>
      <c r="F33" s="259">
        <v>58.4</v>
      </c>
      <c r="G33"/>
      <c r="H33" s="259">
        <v>79.900000000000006</v>
      </c>
      <c r="I33" s="259">
        <v>51.1</v>
      </c>
      <c r="J33" s="259">
        <v>69.599999999999994</v>
      </c>
      <c r="K33" s="259">
        <v>61.3</v>
      </c>
    </row>
    <row r="34" spans="1:11" ht="21" customHeight="1">
      <c r="A34" s="258">
        <v>29</v>
      </c>
      <c r="B34" s="258" t="s">
        <v>382</v>
      </c>
      <c r="C34" s="259">
        <v>73.2</v>
      </c>
      <c r="D34" s="259">
        <v>53.5</v>
      </c>
      <c r="E34" s="259">
        <v>78.599999999999994</v>
      </c>
      <c r="F34" s="259">
        <v>57.7</v>
      </c>
      <c r="G34"/>
      <c r="H34" s="259">
        <v>79</v>
      </c>
      <c r="I34" s="259">
        <v>50.8</v>
      </c>
      <c r="J34" s="259">
        <v>68.5</v>
      </c>
      <c r="K34" s="259">
        <v>60.5</v>
      </c>
    </row>
    <row r="35" spans="1:11" ht="21" customHeight="1">
      <c r="A35" s="258">
        <v>30</v>
      </c>
      <c r="B35" s="258" t="s">
        <v>383</v>
      </c>
      <c r="C35" s="259">
        <v>69.400000000000006</v>
      </c>
      <c r="D35" s="259">
        <v>53.4</v>
      </c>
      <c r="E35" s="259">
        <v>76.8</v>
      </c>
      <c r="F35" s="259">
        <v>55.7</v>
      </c>
      <c r="G35"/>
      <c r="H35" s="259">
        <v>77.400000000000006</v>
      </c>
      <c r="I35" s="259">
        <v>47.5</v>
      </c>
      <c r="J35" s="259">
        <v>65.900000000000006</v>
      </c>
      <c r="K35" s="259">
        <v>56.8</v>
      </c>
    </row>
    <row r="36" spans="1:11" ht="21" customHeight="1">
      <c r="A36" s="258">
        <v>31</v>
      </c>
      <c r="B36" s="258" t="s">
        <v>384</v>
      </c>
      <c r="C36" s="259">
        <v>77</v>
      </c>
      <c r="D36" s="259">
        <v>56.5</v>
      </c>
      <c r="E36" s="259">
        <v>78.599999999999994</v>
      </c>
      <c r="F36" s="259">
        <v>58.1</v>
      </c>
      <c r="G36"/>
      <c r="H36" s="259">
        <v>79.5</v>
      </c>
      <c r="I36" s="259">
        <v>51.2</v>
      </c>
      <c r="J36" s="259">
        <v>67.400000000000006</v>
      </c>
      <c r="K36" s="259">
        <v>59.7</v>
      </c>
    </row>
    <row r="37" spans="1:11" ht="21" customHeight="1">
      <c r="A37" s="258">
        <v>32</v>
      </c>
      <c r="B37" s="258" t="s">
        <v>385</v>
      </c>
      <c r="C37" s="259">
        <v>73.599999999999994</v>
      </c>
      <c r="D37" s="259">
        <v>54.5</v>
      </c>
      <c r="E37" s="259">
        <v>76.3</v>
      </c>
      <c r="F37" s="259">
        <v>56.5</v>
      </c>
      <c r="G37"/>
      <c r="H37" s="259">
        <v>80.2</v>
      </c>
      <c r="I37" s="259">
        <v>52</v>
      </c>
      <c r="J37" s="259">
        <v>66.099999999999994</v>
      </c>
      <c r="K37" s="259">
        <v>59.1</v>
      </c>
    </row>
    <row r="38" spans="1:11" ht="21" customHeight="1">
      <c r="A38" s="258">
        <v>33</v>
      </c>
      <c r="B38" s="258" t="s">
        <v>386</v>
      </c>
      <c r="C38" s="259">
        <v>71.400000000000006</v>
      </c>
      <c r="D38" s="259">
        <v>54.5</v>
      </c>
      <c r="E38" s="259">
        <v>77.8</v>
      </c>
      <c r="F38" s="259">
        <v>56.6</v>
      </c>
      <c r="G38"/>
      <c r="H38" s="259">
        <v>78.2</v>
      </c>
      <c r="I38" s="259">
        <v>48.1</v>
      </c>
      <c r="J38" s="259">
        <v>65.400000000000006</v>
      </c>
      <c r="K38" s="259">
        <v>55.9</v>
      </c>
    </row>
    <row r="39" spans="1:11" ht="21" customHeight="1">
      <c r="A39" s="258">
        <v>34</v>
      </c>
      <c r="B39" s="258" t="s">
        <v>387</v>
      </c>
      <c r="C39" s="259">
        <v>75.900000000000006</v>
      </c>
      <c r="D39" s="259">
        <v>58.3</v>
      </c>
      <c r="E39" s="259">
        <v>80.7</v>
      </c>
      <c r="F39" s="259">
        <v>60.1</v>
      </c>
      <c r="G39"/>
      <c r="H39" s="259">
        <v>80.099999999999994</v>
      </c>
      <c r="I39" s="259">
        <v>50.9</v>
      </c>
      <c r="J39" s="259">
        <v>68.400000000000006</v>
      </c>
      <c r="K39" s="259">
        <v>60.5</v>
      </c>
    </row>
    <row r="40" spans="1:11" ht="21" customHeight="1">
      <c r="A40" s="258">
        <v>35</v>
      </c>
      <c r="B40" s="258" t="s">
        <v>388</v>
      </c>
      <c r="C40" s="259">
        <v>73.599999999999994</v>
      </c>
      <c r="D40" s="259">
        <v>57.8</v>
      </c>
      <c r="E40" s="259">
        <v>79.5</v>
      </c>
      <c r="F40" s="259">
        <v>58.6</v>
      </c>
      <c r="G40"/>
      <c r="H40" s="259">
        <v>80.7</v>
      </c>
      <c r="I40" s="259">
        <v>52.4</v>
      </c>
      <c r="J40" s="259">
        <v>70.3</v>
      </c>
      <c r="K40" s="259">
        <v>62.6</v>
      </c>
    </row>
    <row r="41" spans="1:11" ht="21" customHeight="1">
      <c r="A41" s="258">
        <v>36</v>
      </c>
      <c r="B41" s="258" t="s">
        <v>389</v>
      </c>
      <c r="C41" s="259">
        <v>70.099999999999994</v>
      </c>
      <c r="D41" s="259">
        <v>53.8</v>
      </c>
      <c r="E41" s="259">
        <v>76.900000000000006</v>
      </c>
      <c r="F41" s="259">
        <v>55.8</v>
      </c>
      <c r="G41"/>
      <c r="H41" s="259">
        <v>79.3</v>
      </c>
      <c r="I41" s="259">
        <v>49.8</v>
      </c>
      <c r="J41" s="259">
        <v>68.5</v>
      </c>
      <c r="K41" s="259">
        <v>58.1</v>
      </c>
    </row>
    <row r="42" spans="1:11" ht="21" customHeight="1">
      <c r="A42" s="258">
        <v>37</v>
      </c>
      <c r="B42" s="258" t="s">
        <v>390</v>
      </c>
      <c r="C42" s="259">
        <v>75.5</v>
      </c>
      <c r="D42" s="259">
        <v>58.8</v>
      </c>
      <c r="E42" s="259">
        <v>78.5</v>
      </c>
      <c r="F42" s="259">
        <v>59.5</v>
      </c>
      <c r="G42"/>
      <c r="H42" s="259">
        <v>79.3</v>
      </c>
      <c r="I42" s="259">
        <v>51.4</v>
      </c>
      <c r="J42" s="259">
        <v>67.8</v>
      </c>
      <c r="K42" s="259">
        <v>60</v>
      </c>
    </row>
    <row r="43" spans="1:11" ht="21" customHeight="1">
      <c r="A43" s="258">
        <v>38</v>
      </c>
      <c r="B43" s="258" t="s">
        <v>391</v>
      </c>
      <c r="C43" s="259">
        <v>72.599999999999994</v>
      </c>
      <c r="D43" s="259">
        <v>57.2</v>
      </c>
      <c r="E43" s="259">
        <v>77.900000000000006</v>
      </c>
      <c r="F43" s="259">
        <v>57.6</v>
      </c>
      <c r="G43"/>
      <c r="H43" s="259">
        <v>80.3</v>
      </c>
      <c r="I43" s="259">
        <v>52.8</v>
      </c>
      <c r="J43" s="259">
        <v>68.7</v>
      </c>
      <c r="K43" s="259">
        <v>62.9</v>
      </c>
    </row>
    <row r="44" spans="1:11" ht="21" customHeight="1">
      <c r="A44" s="258">
        <v>39</v>
      </c>
      <c r="B44" s="258" t="s">
        <v>392</v>
      </c>
      <c r="C44" s="259">
        <v>74.400000000000006</v>
      </c>
      <c r="D44" s="259">
        <v>55</v>
      </c>
      <c r="E44" s="259">
        <v>79.2</v>
      </c>
      <c r="F44" s="259">
        <v>57.9</v>
      </c>
      <c r="G44"/>
      <c r="H44" s="259">
        <v>77.2</v>
      </c>
      <c r="I44" s="259">
        <v>47.7</v>
      </c>
      <c r="J44" s="259">
        <v>62.7</v>
      </c>
      <c r="K44" s="259">
        <v>53.6</v>
      </c>
    </row>
    <row r="45" spans="1:11" ht="21" customHeight="1">
      <c r="A45" s="258">
        <v>40</v>
      </c>
      <c r="B45" s="258" t="s">
        <v>393</v>
      </c>
      <c r="C45" s="259">
        <v>72</v>
      </c>
      <c r="D45" s="259">
        <v>54.4</v>
      </c>
      <c r="E45" s="259">
        <v>77.7</v>
      </c>
      <c r="F45" s="259">
        <v>57.4</v>
      </c>
      <c r="G45"/>
      <c r="H45" s="259">
        <v>78.400000000000006</v>
      </c>
      <c r="I45" s="259">
        <v>49.6</v>
      </c>
      <c r="J45" s="259">
        <v>65.599999999999994</v>
      </c>
      <c r="K45" s="259">
        <v>57.8</v>
      </c>
    </row>
    <row r="46" spans="1:11" ht="21" customHeight="1">
      <c r="A46" s="258">
        <v>41</v>
      </c>
      <c r="B46" s="258" t="s">
        <v>394</v>
      </c>
      <c r="C46" s="259">
        <v>73.5</v>
      </c>
      <c r="D46" s="259">
        <v>54.6</v>
      </c>
      <c r="E46" s="259">
        <v>77.599999999999994</v>
      </c>
      <c r="F46" s="259">
        <v>57.3</v>
      </c>
      <c r="G46"/>
      <c r="H46" s="259">
        <v>78</v>
      </c>
      <c r="I46" s="259">
        <v>48.8</v>
      </c>
      <c r="J46" s="259">
        <v>64</v>
      </c>
      <c r="K46" s="259">
        <v>56.5</v>
      </c>
    </row>
    <row r="47" spans="1:11" ht="21" customHeight="1">
      <c r="A47" s="258">
        <v>42</v>
      </c>
      <c r="B47" s="258" t="s">
        <v>395</v>
      </c>
      <c r="C47" s="259">
        <v>71.900000000000006</v>
      </c>
      <c r="D47" s="259">
        <v>53.5</v>
      </c>
      <c r="E47" s="259">
        <v>78</v>
      </c>
      <c r="F47" s="259">
        <v>57.2</v>
      </c>
      <c r="G47"/>
      <c r="H47" s="259">
        <v>79</v>
      </c>
      <c r="I47" s="259">
        <v>49.8</v>
      </c>
      <c r="J47" s="259">
        <v>66.900000000000006</v>
      </c>
      <c r="K47" s="259">
        <v>59.2</v>
      </c>
    </row>
    <row r="48" spans="1:11" ht="21" customHeight="1">
      <c r="A48" s="258">
        <v>43</v>
      </c>
      <c r="B48" s="258" t="s">
        <v>396</v>
      </c>
      <c r="C48" s="259">
        <v>71.599999999999994</v>
      </c>
      <c r="D48" s="259">
        <v>54.8</v>
      </c>
      <c r="E48" s="259">
        <v>79.3</v>
      </c>
      <c r="F48" s="259">
        <v>58.5</v>
      </c>
      <c r="G48"/>
      <c r="H48" s="259">
        <v>79</v>
      </c>
      <c r="I48" s="259">
        <v>51.3</v>
      </c>
      <c r="J48" s="259">
        <v>67.400000000000006</v>
      </c>
      <c r="K48" s="259">
        <v>61.6</v>
      </c>
    </row>
    <row r="49" spans="1:11" ht="21" customHeight="1">
      <c r="A49" s="258">
        <v>44</v>
      </c>
      <c r="B49" s="258" t="s">
        <v>397</v>
      </c>
      <c r="C49" s="259">
        <v>73.599999999999994</v>
      </c>
      <c r="D49" s="259">
        <v>57.2</v>
      </c>
      <c r="E49" s="259">
        <v>79.8</v>
      </c>
      <c r="F49" s="259">
        <v>58.4</v>
      </c>
      <c r="G49"/>
      <c r="H49" s="259">
        <v>79.8</v>
      </c>
      <c r="I49" s="259">
        <v>50.2</v>
      </c>
      <c r="J49" s="259">
        <v>66.599999999999994</v>
      </c>
      <c r="K49" s="259">
        <v>57.4</v>
      </c>
    </row>
    <row r="50" spans="1:11" ht="21" customHeight="1">
      <c r="A50" s="258">
        <v>45</v>
      </c>
      <c r="B50" s="258" t="s">
        <v>398</v>
      </c>
      <c r="C50" s="259">
        <v>73.7</v>
      </c>
      <c r="D50" s="259">
        <v>53.8</v>
      </c>
      <c r="E50" s="259">
        <v>77.900000000000006</v>
      </c>
      <c r="F50" s="259">
        <v>55.9</v>
      </c>
      <c r="G50"/>
      <c r="H50" s="259">
        <v>78.400000000000006</v>
      </c>
      <c r="I50" s="259">
        <v>50.2</v>
      </c>
      <c r="J50" s="259">
        <v>68.400000000000006</v>
      </c>
      <c r="K50" s="259">
        <v>59.9</v>
      </c>
    </row>
    <row r="51" spans="1:11" ht="21" customHeight="1">
      <c r="A51" s="258">
        <v>46</v>
      </c>
      <c r="B51" s="258" t="s">
        <v>399</v>
      </c>
      <c r="C51" s="259">
        <v>72.5</v>
      </c>
      <c r="D51" s="259">
        <v>55.2</v>
      </c>
      <c r="E51" s="259">
        <v>78.5</v>
      </c>
      <c r="F51" s="259">
        <v>55.3</v>
      </c>
      <c r="G51"/>
      <c r="H51" s="259">
        <v>78.099999999999994</v>
      </c>
      <c r="I51" s="259">
        <v>49.1</v>
      </c>
      <c r="J51" s="259">
        <v>65.5</v>
      </c>
      <c r="K51" s="259">
        <v>58.4</v>
      </c>
    </row>
    <row r="52" spans="1:11" ht="21" customHeight="1">
      <c r="A52" s="258">
        <v>47</v>
      </c>
      <c r="B52" s="258" t="s">
        <v>400</v>
      </c>
      <c r="C52" s="259">
        <v>72</v>
      </c>
      <c r="D52" s="259">
        <v>54.5</v>
      </c>
      <c r="E52" s="259">
        <v>80.900000000000006</v>
      </c>
      <c r="F52" s="259">
        <v>57.1</v>
      </c>
      <c r="G52"/>
      <c r="H52" s="259">
        <v>74.400000000000006</v>
      </c>
      <c r="I52" s="259">
        <v>45.6</v>
      </c>
      <c r="J52" s="259">
        <v>58.2</v>
      </c>
      <c r="K52" s="259">
        <v>50.3</v>
      </c>
    </row>
    <row r="53" spans="1:11" ht="14.25" customHeight="1">
      <c r="G53"/>
    </row>
    <row r="54" spans="1:11">
      <c r="G54"/>
    </row>
    <row r="55" spans="1:11">
      <c r="G55"/>
    </row>
    <row r="56" spans="1:11">
      <c r="G56"/>
    </row>
    <row r="57" spans="1:11">
      <c r="G57"/>
    </row>
    <row r="58" spans="1:11">
      <c r="G58"/>
    </row>
    <row r="59" spans="1:11">
      <c r="G59"/>
    </row>
  </sheetData>
  <mergeCells count="2">
    <mergeCell ref="C4:F4"/>
    <mergeCell ref="H4:K4"/>
  </mergeCells>
  <phoneticPr fontId="6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&amp;C
</oddHeader>
  </headerFooter>
  <colBreaks count="1" manualBreakCount="1">
    <brk id="10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3" tint="0.39997558519241921"/>
  </sheetPr>
  <dimension ref="B1:R26"/>
  <sheetViews>
    <sheetView workbookViewId="0">
      <selection activeCell="F19" sqref="F19"/>
    </sheetView>
  </sheetViews>
  <sheetFormatPr defaultRowHeight="13.5"/>
  <cols>
    <col min="1" max="1" width="1.875" style="118" customWidth="1"/>
    <col min="2" max="4" width="9" style="118"/>
    <col min="5" max="5" width="6.875" style="118" customWidth="1"/>
    <col min="6" max="6" width="43.25" style="118" customWidth="1"/>
    <col min="7" max="13" width="9" style="118"/>
    <col min="14" max="14" width="3.625" style="118" customWidth="1"/>
    <col min="15" max="16384" width="9" style="118"/>
  </cols>
  <sheetData>
    <row r="1" spans="2:17" ht="25.5" customHeight="1">
      <c r="B1" s="145" t="s">
        <v>252</v>
      </c>
      <c r="C1" s="116"/>
      <c r="D1" s="116"/>
      <c r="E1" s="117"/>
      <c r="G1" s="108" t="s">
        <v>325</v>
      </c>
      <c r="N1" s="119"/>
    </row>
    <row r="2" spans="2:17" ht="9.75" customHeight="1">
      <c r="B2" s="145"/>
      <c r="C2" s="116"/>
      <c r="D2" s="116"/>
      <c r="E2" s="117"/>
      <c r="G2" s="108"/>
      <c r="N2" s="119"/>
    </row>
    <row r="3" spans="2:17" ht="18" customHeight="1">
      <c r="B3" s="131" t="s">
        <v>121</v>
      </c>
      <c r="N3" s="24"/>
      <c r="O3" s="24"/>
      <c r="P3" s="24"/>
      <c r="Q3" s="24"/>
    </row>
    <row r="4" spans="2:17" ht="9" customHeight="1">
      <c r="B4" s="131"/>
      <c r="N4" s="24"/>
      <c r="O4" s="24"/>
      <c r="P4" s="24"/>
      <c r="Q4" s="24"/>
    </row>
    <row r="5" spans="2:17" ht="13.5" customHeight="1">
      <c r="B5" s="279" t="s">
        <v>4</v>
      </c>
      <c r="C5" s="278" t="s">
        <v>223</v>
      </c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24"/>
      <c r="O5" s="24"/>
      <c r="P5" s="24"/>
      <c r="Q5" s="24"/>
    </row>
    <row r="6" spans="2:17" ht="13.5" customHeight="1">
      <c r="B6" s="130"/>
      <c r="C6" s="130" t="s">
        <v>153</v>
      </c>
      <c r="D6" s="130"/>
      <c r="E6" s="130"/>
      <c r="F6" s="130"/>
      <c r="G6" s="129"/>
      <c r="H6" s="129"/>
      <c r="I6" s="129"/>
      <c r="J6" s="129"/>
      <c r="K6" s="129"/>
      <c r="L6" s="129"/>
      <c r="M6" s="129"/>
      <c r="N6" s="24"/>
      <c r="O6" s="24"/>
      <c r="P6" s="24"/>
      <c r="Q6" s="24"/>
    </row>
    <row r="7" spans="2:17" ht="13.5" customHeight="1">
      <c r="B7" s="130"/>
      <c r="C7" s="132" t="s">
        <v>152</v>
      </c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24"/>
      <c r="O7" s="24"/>
      <c r="P7" s="24"/>
      <c r="Q7" s="24"/>
    </row>
    <row r="8" spans="2:17" ht="15.75" customHeight="1">
      <c r="B8" s="130"/>
      <c r="C8" s="153" t="s">
        <v>154</v>
      </c>
      <c r="D8" s="130"/>
      <c r="E8" s="130"/>
      <c r="F8" s="130"/>
      <c r="G8" s="130"/>
      <c r="H8" s="130"/>
      <c r="I8" s="130" t="s">
        <v>151</v>
      </c>
      <c r="K8" s="130"/>
      <c r="L8" s="130"/>
      <c r="M8" s="130"/>
      <c r="N8" s="24"/>
      <c r="O8" s="24"/>
      <c r="P8" s="24"/>
      <c r="Q8" s="24"/>
    </row>
    <row r="9" spans="2:17" ht="15.75" customHeight="1">
      <c r="B9" s="130"/>
      <c r="C9" s="153" t="s">
        <v>82</v>
      </c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24"/>
      <c r="O9" s="24"/>
      <c r="P9" s="24"/>
      <c r="Q9" s="24"/>
    </row>
    <row r="10" spans="2:17" ht="18" customHeight="1"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24"/>
      <c r="O10" s="24"/>
      <c r="P10" s="24"/>
      <c r="Q10" s="24"/>
    </row>
    <row r="11" spans="2:17" ht="15.75" customHeight="1">
      <c r="B11" s="12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24"/>
      <c r="O11" s="24"/>
      <c r="P11" s="24"/>
      <c r="Q11" s="24"/>
    </row>
    <row r="12" spans="2:17" ht="15.75" customHeight="1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24"/>
      <c r="O12" s="24"/>
      <c r="P12" s="24"/>
      <c r="Q12" s="24"/>
    </row>
    <row r="13" spans="2:17" ht="15.75" customHeight="1">
      <c r="B13" s="12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24"/>
      <c r="O13" s="24"/>
      <c r="P13" s="24"/>
      <c r="Q13" s="24"/>
    </row>
    <row r="14" spans="2:17" ht="15.75" customHeight="1">
      <c r="B14" s="12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24"/>
      <c r="O14" s="24"/>
      <c r="P14" s="24"/>
      <c r="Q14" s="24"/>
    </row>
    <row r="15" spans="2:17" ht="15.75" customHeight="1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O15" s="24"/>
      <c r="P15" s="24"/>
      <c r="Q15" s="24"/>
    </row>
    <row r="16" spans="2:17" ht="15.75" customHeight="1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O16" s="24"/>
      <c r="P16" s="24"/>
      <c r="Q16" s="24"/>
    </row>
    <row r="17" spans="2:18" ht="15.75" customHeight="1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29"/>
      <c r="O17" s="24"/>
      <c r="P17" s="24"/>
      <c r="Q17" s="24"/>
    </row>
    <row r="18" spans="2:18" ht="15.75" customHeight="1"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24"/>
      <c r="P18" s="24"/>
      <c r="Q18" s="24"/>
    </row>
    <row r="19" spans="2:18" ht="15.75" customHeight="1"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24"/>
      <c r="P19" s="24"/>
      <c r="Q19" s="24"/>
      <c r="R19" s="24"/>
    </row>
    <row r="20" spans="2:18" ht="15.75" customHeight="1">
      <c r="B20" s="129"/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30"/>
      <c r="O20" s="24"/>
      <c r="P20" s="24"/>
      <c r="Q20" s="24"/>
      <c r="R20" s="24"/>
    </row>
    <row r="21" spans="2:18" ht="15.75" customHeight="1">
      <c r="N21" s="130"/>
      <c r="O21" s="24"/>
      <c r="P21" s="24"/>
      <c r="Q21" s="24"/>
      <c r="R21" s="24"/>
    </row>
    <row r="22" spans="2:18" ht="15.75" customHeight="1">
      <c r="O22" s="24"/>
      <c r="P22" s="24"/>
      <c r="Q22" s="24"/>
      <c r="R22" s="24"/>
    </row>
    <row r="23" spans="2:18" ht="15.75" customHeight="1">
      <c r="F23" s="130"/>
      <c r="O23" s="24"/>
      <c r="P23" s="24"/>
      <c r="Q23" s="24"/>
      <c r="R23" s="24"/>
    </row>
    <row r="24" spans="2:18" ht="15.75" customHeight="1">
      <c r="O24" s="24"/>
      <c r="P24" s="24"/>
      <c r="Q24" s="24"/>
      <c r="R24" s="24"/>
    </row>
    <row r="25" spans="2:18" ht="15.75" customHeight="1">
      <c r="O25" s="24"/>
      <c r="P25" s="24"/>
      <c r="Q25" s="24"/>
      <c r="R25" s="24"/>
    </row>
    <row r="26" spans="2:18" ht="15.75" customHeight="1"/>
  </sheetData>
  <sheetProtection formatCells="0"/>
  <phoneticPr fontId="6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3" tint="0.39997558519241921"/>
    <pageSetUpPr autoPageBreaks="0"/>
  </sheetPr>
  <dimension ref="B1:M14"/>
  <sheetViews>
    <sheetView showGridLines="0" workbookViewId="0">
      <selection activeCell="F19" sqref="F19"/>
    </sheetView>
  </sheetViews>
  <sheetFormatPr defaultRowHeight="13.5"/>
  <cols>
    <col min="1" max="1" width="0.375" customWidth="1"/>
    <col min="2" max="2" width="3.125" customWidth="1"/>
    <col min="3" max="4" width="4.75" customWidth="1"/>
    <col min="5" max="5" width="16.875" customWidth="1"/>
    <col min="6" max="6" width="21" customWidth="1"/>
    <col min="7" max="7" width="19.125" customWidth="1"/>
    <col min="8" max="8" width="2.25" customWidth="1"/>
  </cols>
  <sheetData>
    <row r="1" spans="2:13" s="36" customFormat="1" ht="25.5" customHeight="1">
      <c r="B1" s="145" t="s">
        <v>253</v>
      </c>
      <c r="G1" s="108" t="s">
        <v>325</v>
      </c>
    </row>
    <row r="2" spans="2:13" ht="9.75" customHeight="1"/>
    <row r="3" spans="2:13" ht="13.5" customHeight="1">
      <c r="B3" s="49" t="s">
        <v>32</v>
      </c>
      <c r="M3" s="85"/>
    </row>
    <row r="4" spans="2:13" ht="13.5" customHeight="1">
      <c r="C4" s="306" t="s">
        <v>85</v>
      </c>
      <c r="D4" s="306"/>
      <c r="E4" s="306"/>
      <c r="F4" s="306"/>
      <c r="G4" s="306"/>
    </row>
    <row r="5" spans="2:13" ht="13.5" customHeight="1"/>
    <row r="6" spans="2:13" ht="13.5" customHeight="1">
      <c r="C6" s="305" t="s">
        <v>84</v>
      </c>
      <c r="D6" s="305"/>
      <c r="E6" s="305"/>
      <c r="F6" s="305"/>
      <c r="G6" s="305"/>
    </row>
    <row r="7" spans="2:13" ht="13.5" customHeight="1">
      <c r="C7" s="305" t="s">
        <v>314</v>
      </c>
      <c r="D7" s="305"/>
      <c r="E7" s="305"/>
      <c r="F7" s="305"/>
      <c r="G7" s="305"/>
    </row>
    <row r="8" spans="2:13" ht="13.5" customHeight="1">
      <c r="C8" s="152" t="s">
        <v>313</v>
      </c>
      <c r="G8" s="7"/>
    </row>
    <row r="9" spans="2:13" ht="13.5" customHeight="1"/>
    <row r="10" spans="2:13" ht="13.5" customHeight="1"/>
    <row r="11" spans="2:13" ht="13.5" customHeight="1"/>
    <row r="12" spans="2:13" ht="13.5" customHeight="1"/>
    <row r="13" spans="2:13" ht="13.5" customHeight="1"/>
    <row r="14" spans="2:13" ht="13.5" customHeight="1"/>
  </sheetData>
  <mergeCells count="3">
    <mergeCell ref="C6:G6"/>
    <mergeCell ref="C7:G7"/>
    <mergeCell ref="C4:G4"/>
  </mergeCells>
  <phoneticPr fontId="6"/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3" tint="0.39997558519241921"/>
    <pageSetUpPr autoPageBreaks="0"/>
  </sheetPr>
  <dimension ref="A1:H30"/>
  <sheetViews>
    <sheetView showGridLines="0" workbookViewId="0">
      <selection activeCell="F19" sqref="F19"/>
    </sheetView>
  </sheetViews>
  <sheetFormatPr defaultRowHeight="13.5"/>
  <cols>
    <col min="1" max="1" width="1.875" customWidth="1"/>
    <col min="2" max="2" width="3.125" customWidth="1"/>
    <col min="3" max="4" width="4.75" customWidth="1"/>
    <col min="5" max="5" width="16.875" customWidth="1"/>
    <col min="6" max="6" width="21" customWidth="1"/>
    <col min="7" max="7" width="15.625" customWidth="1"/>
  </cols>
  <sheetData>
    <row r="1" spans="1:8" s="36" customFormat="1" ht="25.5" customHeight="1">
      <c r="B1" s="145" t="s">
        <v>353</v>
      </c>
      <c r="H1" s="108" t="s">
        <v>325</v>
      </c>
    </row>
    <row r="2" spans="1:8" s="36" customFormat="1" ht="9.75" customHeight="1">
      <c r="B2" s="145"/>
      <c r="H2" s="108"/>
    </row>
    <row r="3" spans="1:8" ht="12" customHeight="1">
      <c r="C3" s="131" t="s">
        <v>157</v>
      </c>
    </row>
    <row r="4" spans="1:8" ht="1.5" customHeight="1"/>
    <row r="5" spans="1:8">
      <c r="B5" s="49"/>
    </row>
    <row r="6" spans="1:8">
      <c r="H6" s="135" t="s">
        <v>162</v>
      </c>
    </row>
    <row r="7" spans="1:8">
      <c r="H7" s="83" t="s">
        <v>158</v>
      </c>
    </row>
    <row r="8" spans="1:8">
      <c r="C8" s="84"/>
      <c r="H8" t="s">
        <v>159</v>
      </c>
    </row>
    <row r="9" spans="1:8">
      <c r="H9" s="13" t="s">
        <v>160</v>
      </c>
    </row>
    <row r="10" spans="1:8">
      <c r="H10" s="13" t="s">
        <v>161</v>
      </c>
    </row>
    <row r="13" spans="1:8">
      <c r="A13" s="7"/>
    </row>
    <row r="30" spans="7:7">
      <c r="G30" s="187"/>
    </row>
  </sheetData>
  <phoneticPr fontId="6"/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P42"/>
  <sheetViews>
    <sheetView showGridLines="0" workbookViewId="0">
      <selection activeCell="R11" sqref="R11"/>
    </sheetView>
  </sheetViews>
  <sheetFormatPr defaultRowHeight="13.5"/>
  <cols>
    <col min="1" max="1" width="1.875" style="236" customWidth="1"/>
    <col min="2" max="2" width="6" style="236" customWidth="1"/>
    <col min="3" max="3" width="12.375" style="236" bestFit="1" customWidth="1"/>
    <col min="4" max="5" width="5.875" style="236" customWidth="1"/>
    <col min="6" max="6" width="12.125" style="236" bestFit="1" customWidth="1"/>
    <col min="7" max="7" width="8.25" style="236" customWidth="1"/>
    <col min="8" max="8" width="13.5" style="236" customWidth="1"/>
    <col min="9" max="9" width="3.875" style="236" customWidth="1"/>
    <col min="10" max="10" width="5.5" style="236" customWidth="1"/>
    <col min="11" max="11" width="12.375" style="236" bestFit="1" customWidth="1"/>
    <col min="12" max="12" width="9.375" style="236" customWidth="1"/>
    <col min="13" max="13" width="2.125" style="236" customWidth="1"/>
    <col min="14" max="14" width="9" style="236"/>
    <col min="15" max="15" width="2.875" style="236" customWidth="1"/>
    <col min="16" max="16384" width="9" style="236"/>
  </cols>
  <sheetData>
    <row r="1" spans="1:16" s="35" customFormat="1" ht="31.5" customHeight="1">
      <c r="A1" s="8"/>
      <c r="B1" s="200" t="s">
        <v>407</v>
      </c>
      <c r="C1" s="145"/>
      <c r="F1" s="104"/>
      <c r="G1" s="104"/>
      <c r="H1" s="94"/>
      <c r="J1" s="110"/>
      <c r="K1" s="110"/>
      <c r="L1" s="110"/>
    </row>
    <row r="2" spans="1:16" s="35" customFormat="1" ht="31.5" customHeight="1">
      <c r="A2" s="8"/>
      <c r="B2" s="201" t="s">
        <v>408</v>
      </c>
      <c r="D2" s="146"/>
      <c r="F2" s="104"/>
      <c r="G2" s="104"/>
      <c r="H2" s="94"/>
      <c r="J2" s="110"/>
      <c r="K2" s="110"/>
      <c r="L2" s="110"/>
    </row>
    <row r="3" spans="1:16" ht="16.5" customHeight="1"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284"/>
      <c r="N3" s="284"/>
      <c r="O3" s="187"/>
      <c r="P3" s="285"/>
    </row>
    <row r="4" spans="1:16" ht="18" customHeight="1"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</row>
    <row r="5" spans="1:16" ht="18" customHeight="1">
      <c r="B5" s="187"/>
      <c r="C5" s="187"/>
      <c r="D5" s="286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</row>
    <row r="6" spans="1:16" ht="18" customHeight="1">
      <c r="B6" s="187"/>
      <c r="C6" s="187"/>
      <c r="D6" s="286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</row>
    <row r="7" spans="1:16" ht="18" customHeight="1">
      <c r="B7" s="187"/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</row>
    <row r="8" spans="1:16" ht="18" customHeight="1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</row>
    <row r="9" spans="1:16" ht="18" customHeight="1"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</row>
    <row r="10" spans="1:16" ht="14.25" customHeight="1">
      <c r="B10" s="187"/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</row>
    <row r="11" spans="1:16" ht="18" customHeight="1"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</row>
    <row r="12" spans="1:16" ht="18" customHeight="1">
      <c r="B12" s="187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</row>
    <row r="13" spans="1:16" ht="18" customHeight="1">
      <c r="B13" s="187"/>
      <c r="C13" s="187"/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</row>
    <row r="14" spans="1:16" ht="18" customHeight="1">
      <c r="B14" s="187"/>
      <c r="C14" s="187"/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</row>
    <row r="15" spans="1:16" ht="18" customHeight="1">
      <c r="B15" s="285"/>
      <c r="C15" s="285"/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</row>
    <row r="16" spans="1:16" ht="13.5" customHeight="1">
      <c r="B16" s="285"/>
      <c r="C16" s="285"/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</row>
    <row r="17" spans="2:16" ht="13.5" customHeight="1">
      <c r="B17" s="285"/>
      <c r="C17" s="285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</row>
    <row r="18" spans="2:16" ht="15" customHeight="1">
      <c r="B18" s="285"/>
      <c r="C18" s="285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</row>
    <row r="19" spans="2:16" ht="16.5" customHeight="1">
      <c r="B19" s="285"/>
      <c r="C19" s="285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</row>
    <row r="20" spans="2:16" ht="15" customHeight="1">
      <c r="B20" s="285"/>
      <c r="C20" s="285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</row>
    <row r="21" spans="2:16" ht="15" customHeight="1">
      <c r="B21" s="285"/>
      <c r="C21" s="285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</row>
    <row r="22" spans="2:16" ht="15" customHeight="1">
      <c r="B22" s="285"/>
      <c r="C22" s="285"/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</row>
    <row r="23" spans="2:16" ht="8.25" customHeight="1">
      <c r="B23" s="285"/>
      <c r="C23" s="285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</row>
    <row r="24" spans="2:16" ht="15" customHeight="1">
      <c r="B24" s="285"/>
      <c r="C24" s="285"/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</row>
    <row r="25" spans="2:16" ht="15" customHeight="1">
      <c r="B25" s="285"/>
      <c r="C25" s="285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</row>
    <row r="26" spans="2:16" ht="15.75" customHeight="1">
      <c r="B26" s="285"/>
      <c r="C26" s="285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</row>
    <row r="27" spans="2:16" ht="15.75" customHeight="1">
      <c r="B27" s="187"/>
      <c r="C27" s="187"/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</row>
    <row r="28" spans="2:16" ht="15.75" customHeight="1">
      <c r="B28" s="287"/>
      <c r="C28" s="287"/>
      <c r="D28" s="287"/>
      <c r="E28" s="287"/>
      <c r="F28" s="287"/>
      <c r="G28" s="287"/>
      <c r="H28" s="287"/>
      <c r="I28" s="287"/>
      <c r="J28" s="287"/>
      <c r="K28" s="287"/>
      <c r="L28" s="287"/>
      <c r="M28" s="287"/>
      <c r="N28" s="287"/>
      <c r="O28" s="287"/>
      <c r="P28" s="287"/>
    </row>
    <row r="29" spans="2:16" ht="15.75" customHeight="1">
      <c r="B29" s="239"/>
      <c r="C29" s="283"/>
    </row>
    <row r="30" spans="2:16" ht="13.5" customHeight="1">
      <c r="C30" s="283"/>
    </row>
    <row r="31" spans="2:16" ht="13.5" customHeight="1">
      <c r="C31" s="283"/>
    </row>
    <row r="32" spans="2:16" ht="13.5" customHeight="1">
      <c r="C32" s="283"/>
    </row>
    <row r="33" spans="3:16" ht="13.5" customHeight="1">
      <c r="C33" s="283"/>
    </row>
    <row r="34" spans="3:16" ht="13.5" customHeight="1">
      <c r="C34" s="283"/>
    </row>
    <row r="35" spans="3:16" ht="13.5" customHeight="1">
      <c r="C35" s="283"/>
    </row>
    <row r="36" spans="3:16" ht="13.5" customHeight="1">
      <c r="C36" s="283"/>
    </row>
    <row r="37" spans="3:16" ht="13.5" customHeight="1"/>
    <row r="38" spans="3:16" ht="13.5" customHeight="1"/>
    <row r="39" spans="3:16" ht="13.5" customHeight="1">
      <c r="K39" s="6"/>
    </row>
    <row r="40" spans="3:16" ht="13.5" customHeight="1">
      <c r="G40" s="281"/>
      <c r="H40" s="281"/>
      <c r="K40" s="6"/>
      <c r="O40" s="12"/>
      <c r="P40" s="12"/>
    </row>
    <row r="41" spans="3:16" ht="15.75" customHeight="1">
      <c r="D41" s="281"/>
      <c r="E41" s="281"/>
      <c r="F41" s="281"/>
      <c r="G41" s="281"/>
      <c r="H41" s="281"/>
      <c r="O41" s="33"/>
      <c r="P41" s="33"/>
    </row>
    <row r="42" spans="3:16" ht="15.75" customHeight="1">
      <c r="D42" s="281"/>
      <c r="E42" s="281"/>
      <c r="F42" s="281"/>
      <c r="G42" s="243"/>
      <c r="H42" s="243"/>
      <c r="N42" s="39"/>
      <c r="O42" s="39"/>
    </row>
  </sheetData>
  <sheetProtection formatCells="0" formatColumns="0" formatRows="0" insertColumns="0" insertRows="0"/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0" tint="-0.499984740745262"/>
  </sheetPr>
  <dimension ref="B1:P22"/>
  <sheetViews>
    <sheetView showGridLines="0" workbookViewId="0">
      <selection activeCell="F19" sqref="F19"/>
    </sheetView>
  </sheetViews>
  <sheetFormatPr defaultRowHeight="13.5"/>
  <cols>
    <col min="1" max="1" width="2.375" customWidth="1"/>
    <col min="2" max="2" width="5.875" style="152" customWidth="1"/>
    <col min="3" max="3" width="15" customWidth="1"/>
    <col min="4" max="4" width="5.25" customWidth="1"/>
    <col min="5" max="8" width="5.875" customWidth="1"/>
    <col min="9" max="9" width="5.875" style="152" customWidth="1"/>
    <col min="10" max="10" width="8.125" style="152" customWidth="1"/>
    <col min="12" max="12" width="9" style="152"/>
    <col min="13" max="13" width="9.125" style="152" customWidth="1"/>
    <col min="14" max="14" width="2.375" customWidth="1"/>
    <col min="15" max="16" width="6.625" customWidth="1"/>
  </cols>
  <sheetData>
    <row r="1" spans="2:16" s="41" customFormat="1" ht="21">
      <c r="B1" s="144" t="s">
        <v>114</v>
      </c>
      <c r="D1" s="38"/>
      <c r="I1" s="162"/>
      <c r="J1" s="162"/>
      <c r="L1" s="162"/>
      <c r="M1" s="162"/>
    </row>
    <row r="3" spans="2:16" ht="18" customHeight="1">
      <c r="C3" s="170" t="s">
        <v>334</v>
      </c>
      <c r="D3" s="68" t="s">
        <v>10</v>
      </c>
    </row>
    <row r="5" spans="2:16" ht="17.25" customHeight="1">
      <c r="B5" s="177" t="s">
        <v>88</v>
      </c>
      <c r="C5" s="66" t="s">
        <v>9</v>
      </c>
      <c r="D5" s="66" t="s">
        <v>31</v>
      </c>
      <c r="E5" s="66" t="s">
        <v>6</v>
      </c>
      <c r="F5" s="66" t="s">
        <v>30</v>
      </c>
      <c r="G5" s="66" t="s">
        <v>89</v>
      </c>
      <c r="H5" s="66" t="s">
        <v>91</v>
      </c>
      <c r="I5" s="164" t="s">
        <v>90</v>
      </c>
      <c r="J5" s="164" t="s">
        <v>212</v>
      </c>
      <c r="K5" s="66" t="s">
        <v>213</v>
      </c>
      <c r="L5" s="164" t="s">
        <v>236</v>
      </c>
      <c r="M5" s="164" t="s">
        <v>11</v>
      </c>
      <c r="O5" s="308" t="s">
        <v>116</v>
      </c>
      <c r="P5" s="309"/>
    </row>
    <row r="6" spans="2:16" ht="15" customHeight="1">
      <c r="B6" s="158">
        <v>1</v>
      </c>
      <c r="C6" s="3" t="s">
        <v>164</v>
      </c>
      <c r="D6" s="3" t="s">
        <v>3</v>
      </c>
      <c r="E6" s="15">
        <v>100</v>
      </c>
      <c r="F6" s="89">
        <v>85</v>
      </c>
      <c r="G6" s="154">
        <v>60</v>
      </c>
      <c r="H6" s="154">
        <v>95</v>
      </c>
      <c r="I6" s="154">
        <v>80</v>
      </c>
      <c r="J6" s="172"/>
      <c r="K6" s="172"/>
      <c r="L6" s="172"/>
      <c r="M6" s="136"/>
      <c r="O6" s="3" t="s">
        <v>2</v>
      </c>
      <c r="P6" s="136"/>
    </row>
    <row r="7" spans="2:16" ht="15" customHeight="1">
      <c r="B7" s="158">
        <v>2</v>
      </c>
      <c r="C7" s="3" t="s">
        <v>165</v>
      </c>
      <c r="D7" s="3" t="s">
        <v>2</v>
      </c>
      <c r="E7" s="15">
        <v>80</v>
      </c>
      <c r="F7" s="89">
        <v>75</v>
      </c>
      <c r="G7" s="154">
        <v>98</v>
      </c>
      <c r="H7" s="154">
        <v>66</v>
      </c>
      <c r="I7" s="154">
        <v>77</v>
      </c>
      <c r="J7" s="173"/>
      <c r="K7" s="174"/>
      <c r="L7" s="174"/>
      <c r="M7" s="137"/>
      <c r="O7" s="3" t="s">
        <v>3</v>
      </c>
      <c r="P7" s="137"/>
    </row>
    <row r="8" spans="2:16" ht="15" customHeight="1">
      <c r="B8" s="158">
        <v>3</v>
      </c>
      <c r="C8" s="3" t="s">
        <v>166</v>
      </c>
      <c r="D8" s="3" t="s">
        <v>3</v>
      </c>
      <c r="E8" s="15">
        <v>56</v>
      </c>
      <c r="F8" s="89">
        <v>65</v>
      </c>
      <c r="G8" s="154">
        <v>95</v>
      </c>
      <c r="H8" s="154">
        <v>65</v>
      </c>
      <c r="I8" s="154">
        <v>66</v>
      </c>
      <c r="J8" s="173"/>
      <c r="K8" s="174"/>
      <c r="L8" s="174"/>
      <c r="M8" s="137"/>
    </row>
    <row r="9" spans="2:16" ht="15" customHeight="1">
      <c r="B9" s="158">
        <v>4</v>
      </c>
      <c r="C9" s="3" t="s">
        <v>167</v>
      </c>
      <c r="D9" s="3" t="s">
        <v>2</v>
      </c>
      <c r="E9" s="15">
        <v>74</v>
      </c>
      <c r="F9" s="89">
        <v>77</v>
      </c>
      <c r="G9" s="154">
        <v>68</v>
      </c>
      <c r="H9" s="154">
        <v>79</v>
      </c>
      <c r="I9" s="154">
        <v>89</v>
      </c>
      <c r="J9" s="173"/>
      <c r="K9" s="174"/>
      <c r="L9" s="174"/>
      <c r="M9" s="137"/>
    </row>
    <row r="10" spans="2:16" ht="15" customHeight="1">
      <c r="B10" s="158">
        <v>5</v>
      </c>
      <c r="C10" s="3" t="s">
        <v>168</v>
      </c>
      <c r="D10" s="3" t="s">
        <v>3</v>
      </c>
      <c r="E10" s="15">
        <v>85</v>
      </c>
      <c r="F10" s="89">
        <v>77</v>
      </c>
      <c r="G10" s="154">
        <v>100</v>
      </c>
      <c r="H10" s="154">
        <v>66</v>
      </c>
      <c r="I10" s="154">
        <v>40</v>
      </c>
      <c r="J10" s="173"/>
      <c r="K10" s="174"/>
      <c r="L10" s="174"/>
      <c r="M10" s="137"/>
    </row>
    <row r="11" spans="2:16" ht="15" customHeight="1">
      <c r="B11" s="158">
        <v>6</v>
      </c>
      <c r="C11" s="3" t="s">
        <v>169</v>
      </c>
      <c r="D11" s="3" t="s">
        <v>3</v>
      </c>
      <c r="E11" s="15">
        <v>25</v>
      </c>
      <c r="F11" s="89">
        <v>56</v>
      </c>
      <c r="G11" s="154">
        <v>45</v>
      </c>
      <c r="H11" s="154">
        <v>70</v>
      </c>
      <c r="I11" s="154">
        <v>77</v>
      </c>
      <c r="J11" s="173"/>
      <c r="K11" s="174"/>
      <c r="L11" s="174"/>
      <c r="M11" s="137"/>
    </row>
    <row r="12" spans="2:16" ht="15" customHeight="1">
      <c r="B12" s="158">
        <v>7</v>
      </c>
      <c r="C12" s="16" t="s">
        <v>170</v>
      </c>
      <c r="D12" s="3" t="s">
        <v>2</v>
      </c>
      <c r="E12" s="15">
        <v>36</v>
      </c>
      <c r="F12" s="89">
        <v>30</v>
      </c>
      <c r="G12" s="154">
        <v>66</v>
      </c>
      <c r="H12" s="154">
        <v>40</v>
      </c>
      <c r="I12" s="154">
        <v>48</v>
      </c>
      <c r="J12" s="173"/>
      <c r="K12" s="174"/>
      <c r="L12" s="174"/>
      <c r="M12" s="137"/>
    </row>
    <row r="13" spans="2:16" ht="15" customHeight="1">
      <c r="B13" s="158">
        <v>8</v>
      </c>
      <c r="C13" s="3" t="s">
        <v>171</v>
      </c>
      <c r="D13" s="3" t="s">
        <v>3</v>
      </c>
      <c r="E13" s="15">
        <v>57</v>
      </c>
      <c r="F13" s="89">
        <v>35</v>
      </c>
      <c r="G13" s="154">
        <v>56</v>
      </c>
      <c r="H13" s="154">
        <v>66</v>
      </c>
      <c r="I13" s="154">
        <v>62</v>
      </c>
      <c r="J13" s="173"/>
      <c r="K13" s="174"/>
      <c r="L13" s="174"/>
      <c r="M13" s="137"/>
    </row>
    <row r="14" spans="2:16" ht="15" customHeight="1">
      <c r="B14" s="158">
        <v>9</v>
      </c>
      <c r="C14" s="3" t="s">
        <v>172</v>
      </c>
      <c r="D14" s="3" t="s">
        <v>2</v>
      </c>
      <c r="E14" s="15">
        <v>63</v>
      </c>
      <c r="F14" s="89">
        <v>49</v>
      </c>
      <c r="G14" s="154">
        <v>78</v>
      </c>
      <c r="H14" s="154">
        <v>90</v>
      </c>
      <c r="I14" s="154">
        <v>92</v>
      </c>
      <c r="J14" s="173"/>
      <c r="K14" s="174"/>
      <c r="L14" s="174"/>
      <c r="M14" s="137"/>
    </row>
    <row r="15" spans="2:16" ht="15" customHeight="1">
      <c r="B15" s="158">
        <v>10</v>
      </c>
      <c r="C15" s="3" t="s">
        <v>173</v>
      </c>
      <c r="D15" s="3" t="s">
        <v>3</v>
      </c>
      <c r="E15" s="15">
        <v>51</v>
      </c>
      <c r="F15" s="89">
        <v>33</v>
      </c>
      <c r="G15" s="154">
        <v>22</v>
      </c>
      <c r="H15" s="154">
        <v>56</v>
      </c>
      <c r="I15" s="154">
        <v>44</v>
      </c>
      <c r="J15" s="173"/>
      <c r="K15" s="174"/>
      <c r="L15" s="174"/>
      <c r="M15" s="137"/>
    </row>
    <row r="16" spans="2:16" ht="12" customHeight="1">
      <c r="C16" s="1"/>
      <c r="D16" s="1"/>
      <c r="E16" s="1"/>
      <c r="F16" s="1"/>
      <c r="G16" s="17"/>
      <c r="H16" s="18"/>
      <c r="I16" s="159"/>
      <c r="J16" s="175"/>
      <c r="K16" s="175"/>
      <c r="L16" s="175"/>
    </row>
    <row r="17" spans="3:13" ht="15" customHeight="1">
      <c r="C17" s="307" t="s">
        <v>217</v>
      </c>
      <c r="D17" s="307"/>
      <c r="E17" s="307"/>
      <c r="F17" s="307"/>
      <c r="G17" s="307"/>
      <c r="H17" s="307"/>
      <c r="I17" s="307"/>
      <c r="J17" s="307"/>
      <c r="K17" s="307"/>
      <c r="L17" s="181"/>
      <c r="M17" s="180"/>
    </row>
    <row r="18" spans="3:13" ht="15" customHeight="1">
      <c r="C18" s="307" t="s">
        <v>218</v>
      </c>
      <c r="D18" s="307"/>
      <c r="E18" s="307"/>
      <c r="F18" s="307"/>
      <c r="G18" s="307"/>
      <c r="H18" s="307"/>
      <c r="I18" s="307"/>
      <c r="J18" s="307"/>
      <c r="K18" s="307"/>
      <c r="L18" s="181"/>
    </row>
    <row r="19" spans="3:13" ht="15" customHeight="1">
      <c r="C19" s="153" t="s">
        <v>237</v>
      </c>
      <c r="D19" s="1"/>
      <c r="F19" s="1"/>
      <c r="G19" s="19"/>
      <c r="H19" s="20"/>
      <c r="I19" s="20"/>
      <c r="J19" s="20"/>
      <c r="K19" s="20"/>
      <c r="L19" s="20"/>
    </row>
    <row r="20" spans="3:13" s="152" customFormat="1" ht="15" customHeight="1">
      <c r="C20" s="1" t="s">
        <v>324</v>
      </c>
      <c r="D20" s="153"/>
      <c r="F20" s="153"/>
      <c r="G20" s="19"/>
      <c r="H20" s="20"/>
      <c r="I20" s="20"/>
      <c r="J20" s="20"/>
      <c r="K20" s="20"/>
      <c r="L20" s="20"/>
    </row>
    <row r="21" spans="3:13" ht="15" customHeight="1">
      <c r="C21" s="153" t="s">
        <v>323</v>
      </c>
      <c r="D21" s="1"/>
      <c r="E21" s="1"/>
      <c r="F21" s="1"/>
      <c r="G21" s="1"/>
    </row>
    <row r="22" spans="3:13" ht="14.25" customHeight="1"/>
  </sheetData>
  <sheetProtection formatCells="0" formatColumns="0" formatRows="0" insertColumns="0" insertRows="0"/>
  <mergeCells count="3">
    <mergeCell ref="C18:K18"/>
    <mergeCell ref="O5:P5"/>
    <mergeCell ref="C17:K17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L25"/>
  <sheetViews>
    <sheetView workbookViewId="0">
      <selection activeCell="N21" sqref="N21"/>
    </sheetView>
  </sheetViews>
  <sheetFormatPr defaultRowHeight="13.5"/>
  <cols>
    <col min="1" max="1" width="2.25" style="152" customWidth="1"/>
    <col min="2" max="2" width="7" style="152" customWidth="1"/>
    <col min="3" max="3" width="13.375" style="152" customWidth="1"/>
    <col min="4" max="7" width="7.5" style="152" customWidth="1"/>
    <col min="8" max="8" width="1.625" style="152" customWidth="1"/>
    <col min="9" max="12" width="7.5" style="152" customWidth="1"/>
    <col min="13" max="13" width="2.75" style="152" customWidth="1"/>
    <col min="14" max="16384" width="9" style="152"/>
  </cols>
  <sheetData>
    <row r="1" spans="2:12" s="162" customFormat="1" ht="21">
      <c r="B1" s="145" t="s">
        <v>115</v>
      </c>
    </row>
    <row r="2" spans="2:12" ht="21.75" customHeight="1"/>
    <row r="3" spans="2:12" ht="18.75" customHeight="1">
      <c r="C3" s="236"/>
      <c r="D3" s="68" t="s">
        <v>224</v>
      </c>
      <c r="I3" s="68"/>
    </row>
    <row r="4" spans="2:12" ht="27" customHeight="1"/>
    <row r="5" spans="2:12" ht="17.25" customHeight="1">
      <c r="D5" s="311" t="s">
        <v>233</v>
      </c>
      <c r="E5" s="311"/>
      <c r="F5" s="311"/>
      <c r="G5" s="311"/>
      <c r="I5" s="311" t="s">
        <v>234</v>
      </c>
      <c r="J5" s="311"/>
      <c r="K5" s="311"/>
      <c r="L5" s="311"/>
    </row>
    <row r="6" spans="2:12" ht="17.25" customHeight="1">
      <c r="B6" s="177"/>
      <c r="C6" s="164" t="s">
        <v>232</v>
      </c>
      <c r="D6" s="164" t="s">
        <v>6</v>
      </c>
      <c r="E6" s="164" t="s">
        <v>30</v>
      </c>
      <c r="F6" s="164" t="s">
        <v>89</v>
      </c>
      <c r="G6" s="164" t="s">
        <v>91</v>
      </c>
      <c r="H6" s="164"/>
      <c r="I6" s="164" t="s">
        <v>6</v>
      </c>
      <c r="J6" s="164" t="s">
        <v>30</v>
      </c>
      <c r="K6" s="164" t="s">
        <v>89</v>
      </c>
      <c r="L6" s="164" t="s">
        <v>91</v>
      </c>
    </row>
    <row r="7" spans="2:12" ht="15" customHeight="1">
      <c r="B7" s="158">
        <v>1</v>
      </c>
      <c r="C7" s="155" t="s">
        <v>227</v>
      </c>
      <c r="D7" s="184">
        <v>76.900000000000006</v>
      </c>
      <c r="E7" s="185">
        <v>57.4</v>
      </c>
      <c r="F7" s="166">
        <v>79.7</v>
      </c>
      <c r="G7" s="166">
        <v>58.6</v>
      </c>
      <c r="H7" s="154"/>
      <c r="I7" s="184">
        <v>79.900000000000006</v>
      </c>
      <c r="J7" s="185">
        <v>52.3</v>
      </c>
      <c r="K7" s="166">
        <v>66.5</v>
      </c>
      <c r="L7" s="166">
        <v>57.8</v>
      </c>
    </row>
    <row r="8" spans="2:12" ht="15" customHeight="1">
      <c r="B8" s="158">
        <v>2</v>
      </c>
      <c r="C8" s="155" t="s">
        <v>225</v>
      </c>
      <c r="D8" s="184">
        <v>73.599999999999994</v>
      </c>
      <c r="E8" s="185">
        <v>55.5</v>
      </c>
      <c r="F8" s="166">
        <v>78</v>
      </c>
      <c r="G8" s="166">
        <v>57.8</v>
      </c>
      <c r="H8" s="154"/>
      <c r="I8" s="184">
        <v>81.099999999999994</v>
      </c>
      <c r="J8" s="185">
        <v>54.2</v>
      </c>
      <c r="K8" s="166">
        <v>69.2</v>
      </c>
      <c r="L8" s="166">
        <v>62.6</v>
      </c>
    </row>
    <row r="9" spans="2:12" ht="15" customHeight="1">
      <c r="B9" s="158">
        <v>3</v>
      </c>
      <c r="C9" s="155" t="s">
        <v>226</v>
      </c>
      <c r="D9" s="184">
        <v>71.900000000000006</v>
      </c>
      <c r="E9" s="185">
        <v>54.5</v>
      </c>
      <c r="F9" s="166">
        <v>77.7</v>
      </c>
      <c r="G9" s="166">
        <v>56.8</v>
      </c>
      <c r="H9" s="154"/>
      <c r="I9" s="184">
        <v>79.3</v>
      </c>
      <c r="J9" s="185">
        <v>51.4</v>
      </c>
      <c r="K9" s="166">
        <v>66.900000000000006</v>
      </c>
      <c r="L9" s="166">
        <v>59.3</v>
      </c>
    </row>
    <row r="10" spans="2:12" ht="15" customHeight="1">
      <c r="B10" s="158">
        <v>4</v>
      </c>
      <c r="C10" s="155" t="s">
        <v>228</v>
      </c>
      <c r="D10" s="184">
        <v>72.5</v>
      </c>
      <c r="E10" s="185">
        <v>55.5</v>
      </c>
      <c r="F10" s="166">
        <v>76.900000000000006</v>
      </c>
      <c r="G10" s="166">
        <v>57.8</v>
      </c>
      <c r="H10" s="154"/>
      <c r="I10" s="184">
        <v>79.400000000000006</v>
      </c>
      <c r="J10" s="185">
        <v>51.5</v>
      </c>
      <c r="K10" s="166">
        <v>66.2</v>
      </c>
      <c r="L10" s="166">
        <v>59.3</v>
      </c>
    </row>
    <row r="11" spans="2:12" ht="15" customHeight="1">
      <c r="B11" s="158">
        <v>5</v>
      </c>
      <c r="C11" s="155" t="s">
        <v>229</v>
      </c>
      <c r="D11" s="184">
        <v>75.8</v>
      </c>
      <c r="E11" s="185">
        <v>55.5</v>
      </c>
      <c r="F11" s="166">
        <v>78.2</v>
      </c>
      <c r="G11" s="166">
        <v>58.8</v>
      </c>
      <c r="H11" s="154"/>
      <c r="I11" s="184">
        <v>79.8</v>
      </c>
      <c r="J11" s="185">
        <v>51.7</v>
      </c>
      <c r="K11" s="166">
        <v>66.7</v>
      </c>
      <c r="L11" s="166">
        <v>60.1</v>
      </c>
    </row>
    <row r="12" spans="2:12" ht="15" customHeight="1">
      <c r="B12" s="158">
        <v>6</v>
      </c>
      <c r="C12" s="155" t="s">
        <v>230</v>
      </c>
      <c r="D12" s="184">
        <v>75.5</v>
      </c>
      <c r="E12" s="185">
        <v>57.2</v>
      </c>
      <c r="F12" s="166">
        <v>79.400000000000006</v>
      </c>
      <c r="G12" s="166">
        <v>61.2</v>
      </c>
      <c r="H12" s="154"/>
      <c r="I12" s="184">
        <v>80.7</v>
      </c>
      <c r="J12" s="185">
        <v>53.2</v>
      </c>
      <c r="K12" s="166">
        <v>68.8</v>
      </c>
      <c r="L12" s="166">
        <v>61.8</v>
      </c>
    </row>
    <row r="13" spans="2:12" ht="15" customHeight="1">
      <c r="B13" s="158">
        <v>7</v>
      </c>
      <c r="C13" s="158" t="s">
        <v>231</v>
      </c>
      <c r="D13" s="184">
        <v>71.3</v>
      </c>
      <c r="E13" s="185">
        <v>54.6</v>
      </c>
      <c r="F13" s="166">
        <v>76.900000000000006</v>
      </c>
      <c r="G13" s="166">
        <v>58.6</v>
      </c>
      <c r="H13" s="154"/>
      <c r="I13" s="184">
        <v>79.2</v>
      </c>
      <c r="J13" s="185">
        <v>51.5</v>
      </c>
      <c r="K13" s="166">
        <v>67</v>
      </c>
      <c r="L13" s="166">
        <v>60.8</v>
      </c>
    </row>
    <row r="14" spans="2:12" ht="3" customHeight="1">
      <c r="C14" s="153"/>
      <c r="D14" s="153"/>
      <c r="E14" s="153"/>
      <c r="F14" s="17"/>
      <c r="G14" s="310"/>
      <c r="H14" s="310"/>
      <c r="I14" s="310"/>
      <c r="J14" s="153"/>
      <c r="K14" s="17"/>
    </row>
    <row r="15" spans="2:12" ht="17.25" customHeight="1">
      <c r="C15" s="153"/>
      <c r="D15" s="183" t="s">
        <v>6</v>
      </c>
      <c r="E15" s="183" t="s">
        <v>30</v>
      </c>
      <c r="F15" s="183" t="s">
        <v>89</v>
      </c>
      <c r="G15" s="183" t="s">
        <v>91</v>
      </c>
      <c r="H15" s="183"/>
      <c r="I15" s="183" t="s">
        <v>6</v>
      </c>
      <c r="J15" s="183" t="s">
        <v>30</v>
      </c>
      <c r="K15" s="183" t="s">
        <v>89</v>
      </c>
      <c r="L15" s="183" t="s">
        <v>91</v>
      </c>
    </row>
    <row r="16" spans="2:12" ht="17.25" customHeight="1">
      <c r="C16" s="158" t="s">
        <v>235</v>
      </c>
      <c r="D16" s="166"/>
      <c r="E16" s="166"/>
      <c r="F16" s="166"/>
      <c r="G16" s="166"/>
      <c r="H16" s="154"/>
      <c r="I16" s="166"/>
      <c r="J16" s="166"/>
      <c r="K16" s="166"/>
      <c r="L16" s="166"/>
    </row>
    <row r="17" spans="3:12" ht="17.25" customHeight="1">
      <c r="C17" s="182"/>
      <c r="D17" s="153"/>
      <c r="E17" s="153"/>
      <c r="F17" s="17"/>
      <c r="G17" s="182"/>
      <c r="H17" s="182"/>
      <c r="I17" s="182"/>
      <c r="J17" s="153"/>
      <c r="K17" s="17"/>
    </row>
    <row r="18" spans="3:12" ht="15" customHeight="1">
      <c r="C18" s="307"/>
      <c r="D18" s="307"/>
      <c r="E18" s="307"/>
      <c r="F18" s="307"/>
      <c r="G18" s="307"/>
      <c r="H18" s="307"/>
      <c r="I18" s="307"/>
      <c r="J18" s="307"/>
      <c r="K18" s="307"/>
      <c r="L18" s="307"/>
    </row>
    <row r="19" spans="3:12" ht="18" customHeight="1">
      <c r="C19" s="153" t="s">
        <v>410</v>
      </c>
      <c r="E19" s="153"/>
      <c r="F19" s="19"/>
      <c r="G19" s="20"/>
      <c r="H19" s="20"/>
      <c r="J19" s="153"/>
      <c r="K19" s="19"/>
      <c r="L19" s="20"/>
    </row>
    <row r="20" spans="3:12" ht="18" customHeight="1">
      <c r="C20" s="153" t="s">
        <v>411</v>
      </c>
      <c r="E20" s="153"/>
      <c r="F20" s="19"/>
      <c r="G20" s="20"/>
      <c r="H20" s="20"/>
      <c r="J20" s="153"/>
      <c r="K20" s="19"/>
      <c r="L20" s="20"/>
    </row>
    <row r="21" spans="3:12" ht="15.75" customHeight="1">
      <c r="C21" s="6"/>
      <c r="E21" s="153"/>
      <c r="F21" s="21"/>
      <c r="J21" s="153"/>
      <c r="K21" s="21"/>
    </row>
    <row r="22" spans="3:12" ht="18.75" customHeight="1">
      <c r="C22" s="6"/>
      <c r="D22" s="153"/>
      <c r="E22" s="153"/>
      <c r="F22" s="153"/>
      <c r="G22" s="153"/>
      <c r="H22" s="153"/>
      <c r="I22" s="153"/>
      <c r="J22" s="153"/>
      <c r="K22" s="153"/>
      <c r="L22" s="153"/>
    </row>
    <row r="23" spans="3:12" ht="15" customHeight="1">
      <c r="C23" s="67"/>
      <c r="E23" s="153"/>
      <c r="F23" s="22"/>
      <c r="G23" s="153"/>
      <c r="H23" s="153"/>
      <c r="J23" s="153"/>
      <c r="K23" s="22"/>
      <c r="L23" s="153"/>
    </row>
    <row r="24" spans="3:12" ht="15" customHeight="1">
      <c r="D24" s="153"/>
      <c r="E24" s="153"/>
      <c r="F24" s="153"/>
      <c r="I24" s="153"/>
      <c r="J24" s="153"/>
      <c r="K24" s="153"/>
    </row>
    <row r="25" spans="3:12" ht="14.25" customHeight="1">
      <c r="E25" s="153"/>
      <c r="F25" s="21"/>
      <c r="G25" s="20"/>
      <c r="H25" s="20"/>
      <c r="J25" s="153"/>
      <c r="K25" s="21"/>
      <c r="L25" s="20"/>
    </row>
  </sheetData>
  <sheetProtection formatCells="0" formatColumns="0" formatRows="0" insertColumns="0" insertRows="0"/>
  <mergeCells count="4">
    <mergeCell ref="G14:I14"/>
    <mergeCell ref="C18:L18"/>
    <mergeCell ref="D5:G5"/>
    <mergeCell ref="I5:L5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42"/>
  <sheetViews>
    <sheetView showGridLines="0" workbookViewId="0">
      <selection activeCell="K31" sqref="K31"/>
    </sheetView>
  </sheetViews>
  <sheetFormatPr defaultRowHeight="13.5"/>
  <cols>
    <col min="1" max="1" width="1.875" style="236" customWidth="1"/>
    <col min="2" max="2" width="6" style="236" customWidth="1"/>
    <col min="3" max="3" width="12.375" style="236" bestFit="1" customWidth="1"/>
    <col min="4" max="5" width="5.875" style="236" customWidth="1"/>
    <col min="6" max="6" width="12.125" style="236" bestFit="1" customWidth="1"/>
    <col min="7" max="7" width="8.25" style="236" customWidth="1"/>
    <col min="8" max="8" width="13.5" style="236" customWidth="1"/>
    <col min="9" max="9" width="3.875" style="236" customWidth="1"/>
    <col min="10" max="10" width="5.5" style="236" customWidth="1"/>
    <col min="11" max="11" width="12.375" style="236" bestFit="1" customWidth="1"/>
    <col min="12" max="12" width="9.375" style="236" customWidth="1"/>
    <col min="13" max="13" width="2.125" style="236" customWidth="1"/>
    <col min="14" max="14" width="9" style="236"/>
    <col min="15" max="15" width="2.875" style="236" customWidth="1"/>
    <col min="16" max="16384" width="9" style="236"/>
  </cols>
  <sheetData>
    <row r="1" spans="1:12" s="35" customFormat="1" ht="31.5" customHeight="1">
      <c r="A1" s="8"/>
      <c r="B1" s="200" t="s">
        <v>409</v>
      </c>
      <c r="C1" s="145"/>
      <c r="F1" s="104"/>
      <c r="G1" s="104"/>
      <c r="H1" s="94"/>
      <c r="J1" s="110"/>
      <c r="K1" s="110"/>
      <c r="L1" s="110"/>
    </row>
    <row r="2" spans="1:12" s="35" customFormat="1" ht="31.5" customHeight="1">
      <c r="A2" s="8"/>
      <c r="B2" s="201"/>
      <c r="D2" s="146"/>
      <c r="F2" s="104"/>
      <c r="G2" s="104"/>
      <c r="H2" s="94"/>
      <c r="J2" s="110"/>
      <c r="K2" s="110"/>
      <c r="L2" s="110"/>
    </row>
    <row r="3" spans="1:12" ht="25.5" customHeight="1">
      <c r="B3" s="280"/>
    </row>
    <row r="4" spans="1:12" ht="18" customHeight="1">
      <c r="B4" s="157"/>
    </row>
    <row r="5" spans="1:12" ht="18" customHeight="1">
      <c r="B5" s="157"/>
    </row>
    <row r="6" spans="1:12" ht="18" customHeight="1">
      <c r="B6" s="111"/>
    </row>
    <row r="7" spans="1:12" ht="18" customHeight="1">
      <c r="B7" s="157"/>
    </row>
    <row r="8" spans="1:12" ht="18" customHeight="1"/>
    <row r="9" spans="1:12" ht="18" customHeight="1"/>
    <row r="10" spans="1:12" ht="14.25" customHeight="1"/>
    <row r="11" spans="1:12" ht="18" customHeight="1"/>
    <row r="12" spans="1:12" ht="18" customHeight="1">
      <c r="B12" s="37"/>
    </row>
    <row r="13" spans="1:12" ht="18" customHeight="1">
      <c r="B13" s="157"/>
    </row>
    <row r="14" spans="1:12" ht="18" customHeight="1">
      <c r="B14" s="157"/>
    </row>
    <row r="15" spans="1:12" ht="18" customHeight="1">
      <c r="B15" s="157"/>
    </row>
    <row r="16" spans="1:12" ht="13.5" customHeight="1">
      <c r="B16" s="157"/>
    </row>
    <row r="17" spans="2:11" ht="13.5" customHeight="1"/>
    <row r="18" spans="2:11" ht="15" customHeight="1"/>
    <row r="19" spans="2:11" ht="16.5" customHeight="1"/>
    <row r="20" spans="2:11" ht="15" customHeight="1"/>
    <row r="21" spans="2:11" ht="15" customHeight="1"/>
    <row r="22" spans="2:11" ht="15" customHeight="1"/>
    <row r="23" spans="2:11" ht="8.25" customHeight="1"/>
    <row r="24" spans="2:11" ht="15" customHeight="1"/>
    <row r="25" spans="2:11" ht="15" customHeight="1"/>
    <row r="26" spans="2:11" ht="15.75" customHeight="1">
      <c r="C26" s="282"/>
      <c r="D26" s="243"/>
      <c r="E26" s="243"/>
      <c r="I26" s="34"/>
      <c r="K26" s="34"/>
    </row>
    <row r="27" spans="2:11" ht="15.75" customHeight="1">
      <c r="C27" s="283"/>
    </row>
    <row r="28" spans="2:11" ht="15.75" customHeight="1">
      <c r="C28" s="283"/>
    </row>
    <row r="29" spans="2:11" ht="15.75" customHeight="1">
      <c r="B29" s="239"/>
      <c r="C29" s="283"/>
    </row>
    <row r="30" spans="2:11" ht="13.5" customHeight="1">
      <c r="C30" s="283"/>
    </row>
    <row r="31" spans="2:11" ht="13.5" customHeight="1">
      <c r="C31" s="283"/>
    </row>
    <row r="32" spans="2:11" ht="13.5" customHeight="1">
      <c r="C32" s="283"/>
    </row>
    <row r="33" spans="3:16" ht="13.5" customHeight="1">
      <c r="C33" s="283"/>
    </row>
    <row r="34" spans="3:16" ht="13.5" customHeight="1">
      <c r="C34" s="283"/>
    </row>
    <row r="35" spans="3:16" ht="13.5" customHeight="1">
      <c r="C35" s="283"/>
    </row>
    <row r="36" spans="3:16" ht="13.5" customHeight="1">
      <c r="C36" s="283"/>
    </row>
    <row r="37" spans="3:16" ht="13.5" customHeight="1"/>
    <row r="38" spans="3:16" ht="13.5" customHeight="1"/>
    <row r="39" spans="3:16" ht="13.5" customHeight="1">
      <c r="K39" s="6"/>
    </row>
    <row r="40" spans="3:16" ht="13.5" customHeight="1">
      <c r="G40" s="281"/>
      <c r="H40" s="281"/>
      <c r="K40" s="6"/>
      <c r="O40" s="12"/>
      <c r="P40" s="12"/>
    </row>
    <row r="41" spans="3:16" ht="15.75" customHeight="1">
      <c r="D41" s="281"/>
      <c r="E41" s="281"/>
      <c r="F41" s="281"/>
      <c r="G41" s="281"/>
      <c r="H41" s="281"/>
      <c r="O41" s="33"/>
      <c r="P41" s="33"/>
    </row>
    <row r="42" spans="3:16" ht="15.75" customHeight="1">
      <c r="D42" s="281"/>
      <c r="E42" s="281"/>
      <c r="F42" s="281"/>
      <c r="G42" s="243"/>
      <c r="H42" s="243"/>
      <c r="N42" s="39"/>
      <c r="O42" s="39"/>
    </row>
  </sheetData>
  <sheetProtection formatCells="0" formatColumns="0" formatRows="0" insertColumns="0" insertRows="0"/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0" tint="-0.499984740745262"/>
  </sheetPr>
  <dimension ref="B1:S25"/>
  <sheetViews>
    <sheetView workbookViewId="0">
      <selection activeCell="F27" sqref="F27"/>
    </sheetView>
  </sheetViews>
  <sheetFormatPr defaultRowHeight="13.5"/>
  <cols>
    <col min="1" max="1" width="2.875" customWidth="1"/>
    <col min="2" max="2" width="11.75" bestFit="1" customWidth="1"/>
    <col min="3" max="8" width="7.75" customWidth="1"/>
    <col min="9" max="9" width="2.25" hidden="1" customWidth="1"/>
    <col min="10" max="10" width="6.25" customWidth="1"/>
    <col min="11" max="11" width="13.375" customWidth="1"/>
    <col min="12" max="16" width="6.5" customWidth="1"/>
    <col min="17" max="19" width="7.875" customWidth="1"/>
  </cols>
  <sheetData>
    <row r="1" spans="2:19" s="162" customFormat="1" ht="21">
      <c r="B1" s="144" t="s">
        <v>211</v>
      </c>
      <c r="C1" s="161"/>
    </row>
    <row r="2" spans="2:19" s="152" customFormat="1"/>
    <row r="3" spans="2:19" ht="18" customHeight="1">
      <c r="B3" s="41"/>
      <c r="J3" s="177" t="s">
        <v>88</v>
      </c>
      <c r="K3" s="164" t="s">
        <v>9</v>
      </c>
      <c r="L3" s="164" t="s">
        <v>6</v>
      </c>
      <c r="M3" s="164" t="s">
        <v>30</v>
      </c>
      <c r="N3" s="164" t="s">
        <v>89</v>
      </c>
      <c r="O3" s="164" t="s">
        <v>91</v>
      </c>
      <c r="P3" s="164" t="s">
        <v>90</v>
      </c>
      <c r="Q3" s="164" t="s">
        <v>212</v>
      </c>
      <c r="R3" s="164" t="s">
        <v>213</v>
      </c>
      <c r="S3" s="164" t="s">
        <v>214</v>
      </c>
    </row>
    <row r="4" spans="2:19" ht="18" customHeight="1">
      <c r="B4" s="41"/>
      <c r="J4" s="158">
        <v>1</v>
      </c>
      <c r="K4" s="155" t="s">
        <v>164</v>
      </c>
      <c r="L4" s="15">
        <v>100</v>
      </c>
      <c r="M4" s="89">
        <v>85</v>
      </c>
      <c r="N4" s="154">
        <v>60</v>
      </c>
      <c r="O4" s="154">
        <v>95</v>
      </c>
      <c r="P4" s="154">
        <v>80</v>
      </c>
      <c r="Q4" s="171">
        <f>L4+N4+P4</f>
        <v>240</v>
      </c>
      <c r="R4" s="171">
        <f>SUM(L4:P4)</f>
        <v>420</v>
      </c>
      <c r="S4" s="176">
        <f t="shared" ref="S4:S13" si="0">RANK(R4,$R$4:$R$13)</f>
        <v>1</v>
      </c>
    </row>
    <row r="5" spans="2:19" ht="18" customHeight="1">
      <c r="B5" s="32" t="s">
        <v>88</v>
      </c>
      <c r="C5" s="86">
        <v>1</v>
      </c>
      <c r="D5" s="9"/>
      <c r="J5" s="158">
        <v>2</v>
      </c>
      <c r="K5" s="155" t="s">
        <v>165</v>
      </c>
      <c r="L5" s="15">
        <v>80</v>
      </c>
      <c r="M5" s="89">
        <v>75</v>
      </c>
      <c r="N5" s="154">
        <v>98</v>
      </c>
      <c r="O5" s="154">
        <v>66</v>
      </c>
      <c r="P5" s="154">
        <v>77</v>
      </c>
      <c r="Q5" s="171">
        <f t="shared" ref="Q5:Q7" si="1">L5+N5+P5</f>
        <v>255</v>
      </c>
      <c r="R5" s="171">
        <f t="shared" ref="R5:R7" si="2">SUM(L5:P5)</f>
        <v>396</v>
      </c>
      <c r="S5" s="176">
        <f t="shared" si="0"/>
        <v>2</v>
      </c>
    </row>
    <row r="6" spans="2:19" ht="18" customHeight="1">
      <c r="B6" s="32" t="s">
        <v>5</v>
      </c>
      <c r="C6" s="312"/>
      <c r="D6" s="313"/>
      <c r="J6" s="158">
        <v>3</v>
      </c>
      <c r="K6" s="155" t="s">
        <v>166</v>
      </c>
      <c r="L6" s="15">
        <v>56</v>
      </c>
      <c r="M6" s="89">
        <v>65</v>
      </c>
      <c r="N6" s="154">
        <v>95</v>
      </c>
      <c r="O6" s="154">
        <v>65</v>
      </c>
      <c r="P6" s="154">
        <v>66</v>
      </c>
      <c r="Q6" s="171">
        <f t="shared" si="1"/>
        <v>217</v>
      </c>
      <c r="R6" s="171">
        <f t="shared" si="2"/>
        <v>347</v>
      </c>
      <c r="S6" s="176">
        <f t="shared" si="0"/>
        <v>6</v>
      </c>
    </row>
    <row r="7" spans="2:19" ht="18" customHeight="1">
      <c r="B7" s="152"/>
      <c r="C7" s="11" t="s">
        <v>132</v>
      </c>
      <c r="D7" s="11" t="s">
        <v>8</v>
      </c>
      <c r="J7" s="158">
        <v>4</v>
      </c>
      <c r="K7" s="155" t="s">
        <v>167</v>
      </c>
      <c r="L7" s="15">
        <v>74</v>
      </c>
      <c r="M7" s="89">
        <v>77</v>
      </c>
      <c r="N7" s="154">
        <v>68</v>
      </c>
      <c r="O7" s="154">
        <v>79</v>
      </c>
      <c r="P7" s="154">
        <v>89</v>
      </c>
      <c r="Q7" s="171">
        <f t="shared" si="1"/>
        <v>231</v>
      </c>
      <c r="R7" s="171">
        <f t="shared" si="2"/>
        <v>387</v>
      </c>
      <c r="S7" s="176">
        <f t="shared" si="0"/>
        <v>3</v>
      </c>
    </row>
    <row r="8" spans="2:19" s="152" customFormat="1" ht="18" customHeight="1">
      <c r="B8" s="32" t="s">
        <v>133</v>
      </c>
      <c r="C8" s="91"/>
      <c r="D8" s="91"/>
      <c r="J8" s="158">
        <v>5</v>
      </c>
      <c r="K8" s="155" t="s">
        <v>168</v>
      </c>
      <c r="L8" s="15">
        <v>85</v>
      </c>
      <c r="M8" s="89">
        <v>77</v>
      </c>
      <c r="N8" s="154">
        <v>100</v>
      </c>
      <c r="O8" s="154">
        <v>66</v>
      </c>
      <c r="P8" s="154">
        <v>40</v>
      </c>
      <c r="Q8" s="171">
        <f t="shared" ref="Q8:Q13" si="3">L8+N8+P8</f>
        <v>225</v>
      </c>
      <c r="R8" s="171">
        <f t="shared" ref="R8:R13" si="4">SUM(L8:P8)</f>
        <v>368</v>
      </c>
      <c r="S8" s="176">
        <f t="shared" si="0"/>
        <v>5</v>
      </c>
    </row>
    <row r="9" spans="2:19" ht="18" customHeight="1">
      <c r="C9" s="178">
        <v>3</v>
      </c>
      <c r="D9" s="178">
        <v>4</v>
      </c>
      <c r="E9" s="178">
        <v>5</v>
      </c>
      <c r="F9" s="178">
        <v>6</v>
      </c>
      <c r="G9" s="178">
        <v>7</v>
      </c>
      <c r="J9" s="158">
        <v>6</v>
      </c>
      <c r="K9" s="155" t="s">
        <v>169</v>
      </c>
      <c r="L9" s="15">
        <v>25</v>
      </c>
      <c r="M9" s="89">
        <v>56</v>
      </c>
      <c r="N9" s="154">
        <v>45</v>
      </c>
      <c r="O9" s="154">
        <v>70</v>
      </c>
      <c r="P9" s="154">
        <v>77</v>
      </c>
      <c r="Q9" s="171">
        <f t="shared" si="3"/>
        <v>147</v>
      </c>
      <c r="R9" s="171">
        <f t="shared" si="4"/>
        <v>273</v>
      </c>
      <c r="S9" s="176">
        <f t="shared" si="0"/>
        <v>8</v>
      </c>
    </row>
    <row r="10" spans="2:19" ht="18" customHeight="1">
      <c r="B10" s="2"/>
      <c r="C10" s="32" t="s">
        <v>6</v>
      </c>
      <c r="D10" s="32" t="s">
        <v>30</v>
      </c>
      <c r="E10" s="32" t="s">
        <v>89</v>
      </c>
      <c r="F10" s="32" t="s">
        <v>91</v>
      </c>
      <c r="G10" s="32" t="s">
        <v>90</v>
      </c>
      <c r="J10" s="158">
        <v>7</v>
      </c>
      <c r="K10" s="158" t="s">
        <v>170</v>
      </c>
      <c r="L10" s="15">
        <v>36</v>
      </c>
      <c r="M10" s="89">
        <v>30</v>
      </c>
      <c r="N10" s="154">
        <v>66</v>
      </c>
      <c r="O10" s="154">
        <v>40</v>
      </c>
      <c r="P10" s="154">
        <v>48</v>
      </c>
      <c r="Q10" s="171">
        <f t="shared" si="3"/>
        <v>150</v>
      </c>
      <c r="R10" s="171">
        <f t="shared" si="4"/>
        <v>220</v>
      </c>
      <c r="S10" s="176">
        <f t="shared" si="0"/>
        <v>9</v>
      </c>
    </row>
    <row r="11" spans="2:19" ht="18" customHeight="1">
      <c r="B11" s="44" t="s">
        <v>215</v>
      </c>
      <c r="C11" s="91"/>
      <c r="D11" s="91"/>
      <c r="E11" s="91"/>
      <c r="F11" s="91"/>
      <c r="G11" s="91"/>
      <c r="J11" s="158">
        <v>8</v>
      </c>
      <c r="K11" s="155" t="s">
        <v>171</v>
      </c>
      <c r="L11" s="15">
        <v>57</v>
      </c>
      <c r="M11" s="89">
        <v>35</v>
      </c>
      <c r="N11" s="154">
        <v>56</v>
      </c>
      <c r="O11" s="154">
        <v>66</v>
      </c>
      <c r="P11" s="154">
        <v>62</v>
      </c>
      <c r="Q11" s="171">
        <f t="shared" si="3"/>
        <v>175</v>
      </c>
      <c r="R11" s="171">
        <f t="shared" si="4"/>
        <v>276</v>
      </c>
      <c r="S11" s="176">
        <f t="shared" si="0"/>
        <v>7</v>
      </c>
    </row>
    <row r="12" spans="2:19" ht="18" customHeight="1">
      <c r="B12" s="44" t="s">
        <v>102</v>
      </c>
      <c r="C12" s="91"/>
      <c r="D12" s="89"/>
      <c r="E12" s="89"/>
      <c r="F12" s="89"/>
      <c r="G12" s="89"/>
      <c r="J12" s="158">
        <v>9</v>
      </c>
      <c r="K12" s="155" t="s">
        <v>172</v>
      </c>
      <c r="L12" s="15">
        <v>63</v>
      </c>
      <c r="M12" s="89">
        <v>49</v>
      </c>
      <c r="N12" s="154">
        <v>78</v>
      </c>
      <c r="O12" s="154">
        <v>90</v>
      </c>
      <c r="P12" s="154">
        <v>92</v>
      </c>
      <c r="Q12" s="171">
        <f t="shared" si="3"/>
        <v>233</v>
      </c>
      <c r="R12" s="171">
        <f t="shared" si="4"/>
        <v>372</v>
      </c>
      <c r="S12" s="176">
        <f t="shared" si="0"/>
        <v>4</v>
      </c>
    </row>
    <row r="13" spans="2:19" ht="18" customHeight="1">
      <c r="H13" s="152"/>
      <c r="J13" s="158">
        <v>10</v>
      </c>
      <c r="K13" s="155" t="s">
        <v>173</v>
      </c>
      <c r="L13" s="15">
        <v>51</v>
      </c>
      <c r="M13" s="89">
        <v>33</v>
      </c>
      <c r="N13" s="154">
        <v>22</v>
      </c>
      <c r="O13" s="154">
        <v>56</v>
      </c>
      <c r="P13" s="154">
        <v>44</v>
      </c>
      <c r="Q13" s="171">
        <f t="shared" si="3"/>
        <v>117</v>
      </c>
      <c r="R13" s="171">
        <f t="shared" si="4"/>
        <v>206</v>
      </c>
      <c r="S13" s="176">
        <f t="shared" si="0"/>
        <v>10</v>
      </c>
    </row>
    <row r="14" spans="2:19" ht="9.75" customHeight="1">
      <c r="E14" s="143"/>
      <c r="F14" s="143"/>
      <c r="G14" s="143"/>
      <c r="H14" s="143"/>
    </row>
    <row r="15" spans="2:19" ht="18.75" customHeight="1">
      <c r="B15" s="167" t="s">
        <v>249</v>
      </c>
      <c r="C15" s="153"/>
      <c r="D15" s="152"/>
      <c r="E15" s="153"/>
      <c r="F15" s="19"/>
      <c r="G15" s="20"/>
      <c r="H15" s="20"/>
    </row>
    <row r="16" spans="2:19" ht="18.75" customHeight="1">
      <c r="B16" s="167" t="s">
        <v>248</v>
      </c>
    </row>
    <row r="17" spans="2:2" ht="18.75" customHeight="1">
      <c r="B17" s="167" t="s">
        <v>250</v>
      </c>
    </row>
    <row r="18" spans="2:2" ht="18.75" customHeight="1">
      <c r="B18" s="167" t="s">
        <v>326</v>
      </c>
    </row>
    <row r="19" spans="2:2" ht="18.75" customHeight="1"/>
    <row r="20" spans="2:2" ht="18.75" customHeight="1"/>
    <row r="21" spans="2:2" ht="18.75" customHeight="1"/>
    <row r="22" spans="2:2" ht="18" customHeight="1"/>
    <row r="23" spans="2:2" ht="18" customHeight="1"/>
    <row r="24" spans="2:2" ht="18" customHeight="1"/>
    <row r="25" spans="2:2" ht="18" customHeight="1"/>
  </sheetData>
  <mergeCells count="1">
    <mergeCell ref="C6:D6"/>
  </mergeCells>
  <phoneticPr fontId="6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0" tint="-0.499984740745262"/>
    <pageSetUpPr autoPageBreaks="0"/>
  </sheetPr>
  <dimension ref="A1:H28"/>
  <sheetViews>
    <sheetView showGridLines="0" topLeftCell="B1" zoomScaleNormal="100" workbookViewId="0">
      <selection activeCell="F19" sqref="F19"/>
    </sheetView>
  </sheetViews>
  <sheetFormatPr defaultRowHeight="13.5"/>
  <cols>
    <col min="1" max="1" width="1.875" customWidth="1"/>
    <col min="2" max="2" width="3.125" customWidth="1"/>
    <col min="3" max="4" width="4.75" customWidth="1"/>
    <col min="5" max="5" width="16.875" customWidth="1"/>
    <col min="6" max="6" width="21" customWidth="1"/>
    <col min="7" max="7" width="19.125" customWidth="1"/>
    <col min="8" max="8" width="2.25" customWidth="1"/>
  </cols>
  <sheetData>
    <row r="1" spans="1:8" s="36" customFormat="1" ht="30" customHeight="1">
      <c r="B1" s="145" t="s">
        <v>254</v>
      </c>
      <c r="H1" s="108" t="s">
        <v>325</v>
      </c>
    </row>
    <row r="2" spans="1:8" ht="9.75" customHeight="1"/>
    <row r="3" spans="1:8">
      <c r="B3" s="49" t="s">
        <v>41</v>
      </c>
    </row>
    <row r="4" spans="1:8">
      <c r="C4" s="36" t="s">
        <v>0</v>
      </c>
    </row>
    <row r="5" spans="1:8" ht="6" customHeight="1"/>
    <row r="6" spans="1:8" ht="17.25" customHeight="1">
      <c r="C6" t="s">
        <v>155</v>
      </c>
    </row>
    <row r="7" spans="1:8" ht="17.25" customHeight="1">
      <c r="C7" s="84" t="s">
        <v>87</v>
      </c>
    </row>
    <row r="8" spans="1:8" ht="17.25" customHeight="1">
      <c r="C8" t="s">
        <v>86</v>
      </c>
    </row>
    <row r="9" spans="1:8" s="152" customFormat="1" ht="19.5" customHeight="1">
      <c r="C9" s="152" t="s">
        <v>315</v>
      </c>
    </row>
    <row r="12" spans="1:8">
      <c r="A12" s="7"/>
    </row>
    <row r="28" spans="5:5">
      <c r="E28" s="152"/>
    </row>
  </sheetData>
  <phoneticPr fontId="6"/>
  <printOptions horizontalCentered="1"/>
  <pageMargins left="0.78740157480314965" right="0.78740157480314965" top="0.98425196850393704" bottom="0.98425196850393704" header="0.51181102362204722" footer="0.51181102362204722"/>
  <pageSetup paperSize="9" scale="119" orientation="landscape" r:id="rId1"/>
  <headerFooter alignWithMargins="0"/>
  <colBreaks count="1" manualBreakCount="1">
    <brk id="12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0" tint="-0.499984740745262"/>
    <pageSetUpPr autoPageBreaks="0"/>
  </sheetPr>
  <dimension ref="B1:L85"/>
  <sheetViews>
    <sheetView showGridLines="0" workbookViewId="0">
      <selection activeCell="F19" sqref="F19"/>
    </sheetView>
  </sheetViews>
  <sheetFormatPr defaultRowHeight="13.5"/>
  <cols>
    <col min="1" max="1" width="1.875" customWidth="1"/>
    <col min="2" max="2" width="4.25" customWidth="1"/>
    <col min="3" max="3" width="63.375" customWidth="1"/>
    <col min="4" max="4" width="17.125" customWidth="1"/>
    <col min="5" max="5" width="1.375" customWidth="1"/>
    <col min="6" max="6" width="3.25" customWidth="1"/>
    <col min="9" max="9" width="3.25" customWidth="1"/>
  </cols>
  <sheetData>
    <row r="1" spans="2:12" s="43" customFormat="1" ht="25.5" customHeight="1">
      <c r="B1" s="145" t="s">
        <v>1</v>
      </c>
      <c r="D1" s="108" t="s">
        <v>325</v>
      </c>
    </row>
    <row r="2" spans="2:12" s="43" customFormat="1" ht="12" customHeight="1">
      <c r="B2" s="76"/>
    </row>
    <row r="3" spans="2:12" s="43" customFormat="1" ht="20.25" customHeight="1">
      <c r="C3" s="30" t="s">
        <v>74</v>
      </c>
      <c r="D3" s="30"/>
      <c r="E3" s="65"/>
    </row>
    <row r="4" spans="2:12" s="43" customFormat="1" ht="20.25" customHeight="1">
      <c r="B4" s="30"/>
      <c r="C4" s="107" t="s">
        <v>222</v>
      </c>
      <c r="D4" s="30"/>
    </row>
    <row r="5" spans="2:12" s="43" customFormat="1" ht="20.25" customHeight="1"/>
    <row r="6" spans="2:12" s="43" customFormat="1" ht="17.25" customHeight="1">
      <c r="B6" s="49" t="s">
        <v>83</v>
      </c>
    </row>
    <row r="7" spans="2:12" ht="17.25" customHeight="1">
      <c r="C7" t="s">
        <v>332</v>
      </c>
      <c r="F7" s="1"/>
      <c r="G7" s="4"/>
    </row>
    <row r="8" spans="2:12" ht="17.25" customHeight="1">
      <c r="C8" s="14" t="s">
        <v>103</v>
      </c>
      <c r="F8" s="1"/>
      <c r="G8" s="4"/>
    </row>
    <row r="9" spans="2:12" ht="17.25" customHeight="1">
      <c r="C9" t="s">
        <v>150</v>
      </c>
      <c r="G9" s="49"/>
    </row>
    <row r="10" spans="2:12" ht="15" customHeight="1"/>
    <row r="11" spans="2:12" ht="15" customHeight="1"/>
    <row r="12" spans="2:12" ht="15" customHeight="1">
      <c r="H12" s="36"/>
    </row>
    <row r="13" spans="2:12" ht="15" customHeight="1">
      <c r="G13" s="23"/>
    </row>
    <row r="14" spans="2:12" ht="15" customHeight="1"/>
    <row r="15" spans="2:12" ht="15" customHeight="1">
      <c r="L15" s="237"/>
    </row>
    <row r="16" spans="2:12" ht="15" customHeight="1"/>
    <row r="17" spans="3:3" ht="15" customHeight="1"/>
    <row r="18" spans="3:3" ht="15" customHeight="1"/>
    <row r="19" spans="3:3" ht="15" customHeight="1"/>
    <row r="20" spans="3:3" ht="15" customHeight="1"/>
    <row r="21" spans="3:3" ht="15" customHeight="1">
      <c r="C21" s="134" t="s">
        <v>105</v>
      </c>
    </row>
    <row r="22" spans="3:3" ht="15" customHeight="1"/>
    <row r="23" spans="3:3" ht="15" customHeight="1"/>
    <row r="24" spans="3:3" ht="15" customHeight="1"/>
    <row r="25" spans="3:3" ht="15" customHeight="1"/>
    <row r="26" spans="3:3" ht="15" customHeight="1"/>
    <row r="27" spans="3:3" ht="15" customHeight="1"/>
    <row r="28" spans="3:3" ht="15" customHeight="1"/>
    <row r="29" spans="3:3" ht="15" customHeight="1"/>
    <row r="30" spans="3:3" ht="15" customHeight="1"/>
    <row r="31" spans="3:3" ht="15" customHeight="1"/>
    <row r="32" spans="3: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</sheetData>
  <phoneticPr fontId="6"/>
  <printOptions horizontalCentered="1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V25"/>
  <sheetViews>
    <sheetView showGridLines="0" workbookViewId="0">
      <selection activeCell="F19" sqref="F19"/>
    </sheetView>
  </sheetViews>
  <sheetFormatPr defaultRowHeight="13.5"/>
  <cols>
    <col min="1" max="1" width="2.875" style="152" customWidth="1"/>
    <col min="2" max="2" width="4.5" style="152" customWidth="1"/>
    <col min="3" max="4" width="9" style="152"/>
    <col min="5" max="5" width="8.125" style="152" customWidth="1"/>
    <col min="6" max="6" width="9" style="152"/>
    <col min="7" max="7" width="4.625" style="152" customWidth="1"/>
    <col min="8" max="8" width="8.75" style="152" customWidth="1"/>
    <col min="9" max="9" width="1.625" style="152" customWidth="1"/>
    <col min="10" max="10" width="6.5" style="152" customWidth="1"/>
    <col min="11" max="11" width="7.625" style="152" customWidth="1"/>
    <col min="12" max="12" width="6.625" style="153" customWidth="1"/>
    <col min="13" max="13" width="2.625" style="152" customWidth="1"/>
    <col min="14" max="14" width="4.875" style="152" customWidth="1"/>
    <col min="15" max="15" width="14.125" style="152" customWidth="1"/>
    <col min="16" max="17" width="7.75" style="152" customWidth="1"/>
    <col min="18" max="18" width="9" style="152"/>
    <col min="19" max="19" width="2.5" style="152" customWidth="1"/>
    <col min="20" max="20" width="8.125" style="152" customWidth="1"/>
    <col min="21" max="21" width="7" style="152" customWidth="1"/>
    <col min="22" max="16384" width="9" style="152"/>
  </cols>
  <sheetData>
    <row r="1" spans="1:22" s="23" customFormat="1" ht="32.25" customHeight="1">
      <c r="A1" s="8"/>
      <c r="B1" s="145" t="s">
        <v>290</v>
      </c>
      <c r="C1" s="162"/>
      <c r="D1" s="162"/>
      <c r="E1" s="162"/>
      <c r="F1" s="203"/>
      <c r="G1" s="162"/>
      <c r="H1" s="162"/>
      <c r="I1" s="162"/>
      <c r="J1" s="162"/>
      <c r="K1" s="162"/>
      <c r="L1" s="162"/>
      <c r="N1" s="202" t="s">
        <v>277</v>
      </c>
      <c r="P1" s="204" t="s">
        <v>278</v>
      </c>
    </row>
    <row r="2" spans="1:22" ht="18" customHeight="1">
      <c r="B2" s="68"/>
      <c r="I2" s="157"/>
      <c r="J2" s="157"/>
      <c r="N2" s="204" t="s">
        <v>279</v>
      </c>
    </row>
    <row r="3" spans="1:22" ht="14.25" customHeight="1">
      <c r="B3" s="68" t="s">
        <v>280</v>
      </c>
      <c r="I3" s="157"/>
      <c r="J3" s="157"/>
      <c r="N3" s="204" t="s">
        <v>281</v>
      </c>
    </row>
    <row r="4" spans="1:22" ht="15.75" customHeight="1">
      <c r="E4" s="205"/>
      <c r="F4" s="205"/>
      <c r="G4" s="205"/>
      <c r="H4" s="205"/>
      <c r="I4" s="156"/>
      <c r="J4" s="156"/>
      <c r="N4" s="204" t="s">
        <v>282</v>
      </c>
      <c r="S4" s="34"/>
    </row>
    <row r="5" spans="1:22" ht="19.5" customHeight="1">
      <c r="B5" s="188" t="s">
        <v>283</v>
      </c>
      <c r="F5" s="206"/>
      <c r="G5" s="206"/>
      <c r="H5" s="206"/>
      <c r="I5" s="156"/>
      <c r="J5" s="156"/>
      <c r="N5" s="204" t="s">
        <v>284</v>
      </c>
      <c r="R5"/>
      <c r="S5"/>
      <c r="T5"/>
      <c r="U5"/>
      <c r="V5"/>
    </row>
    <row r="6" spans="1:22" ht="5.25" customHeight="1">
      <c r="F6" s="207"/>
      <c r="G6" s="207"/>
      <c r="H6" s="207"/>
      <c r="I6" s="156"/>
      <c r="J6" s="156"/>
      <c r="N6" s="204"/>
      <c r="R6"/>
      <c r="S6"/>
      <c r="T6"/>
      <c r="U6"/>
      <c r="V6"/>
    </row>
    <row r="7" spans="1:22" ht="12.75" customHeight="1">
      <c r="B7" s="195" t="s">
        <v>285</v>
      </c>
      <c r="E7" s="188"/>
      <c r="I7" s="207"/>
      <c r="J7" s="207"/>
      <c r="K7" s="207"/>
      <c r="L7" s="207"/>
      <c r="M7" s="207"/>
      <c r="N7" s="214" t="s">
        <v>183</v>
      </c>
      <c r="O7" s="214" t="s">
        <v>5</v>
      </c>
      <c r="P7" s="215" t="s">
        <v>6</v>
      </c>
      <c r="Q7" s="214" t="s">
        <v>11</v>
      </c>
      <c r="R7"/>
      <c r="S7"/>
      <c r="T7"/>
      <c r="U7"/>
      <c r="V7"/>
    </row>
    <row r="8" spans="1:22" ht="15.75" customHeight="1">
      <c r="C8" s="208" t="s">
        <v>286</v>
      </c>
      <c r="D8" s="195"/>
      <c r="E8" s="195"/>
      <c r="F8" s="195"/>
      <c r="G8" s="195"/>
      <c r="H8" s="195"/>
      <c r="I8" s="12"/>
      <c r="J8" s="12"/>
      <c r="N8" s="154">
        <v>1</v>
      </c>
      <c r="O8" s="154" t="s">
        <v>92</v>
      </c>
      <c r="P8" s="154">
        <v>100</v>
      </c>
      <c r="Q8" s="209"/>
      <c r="R8"/>
      <c r="S8"/>
      <c r="T8"/>
      <c r="U8"/>
      <c r="V8"/>
    </row>
    <row r="9" spans="1:22" ht="15.75" customHeight="1">
      <c r="B9" s="210" t="s">
        <v>287</v>
      </c>
      <c r="N9" s="154">
        <v>2</v>
      </c>
      <c r="O9" s="154" t="s">
        <v>93</v>
      </c>
      <c r="P9" s="154">
        <v>80</v>
      </c>
      <c r="Q9" s="158"/>
      <c r="R9"/>
      <c r="S9"/>
      <c r="T9"/>
      <c r="U9"/>
      <c r="V9"/>
    </row>
    <row r="10" spans="1:22" ht="15.75" customHeight="1">
      <c r="B10" s="210" t="s">
        <v>288</v>
      </c>
      <c r="N10" s="154">
        <v>3</v>
      </c>
      <c r="O10" s="154" t="s">
        <v>94</v>
      </c>
      <c r="P10" s="154">
        <v>56</v>
      </c>
      <c r="Q10" s="158"/>
      <c r="R10"/>
      <c r="S10"/>
      <c r="T10"/>
      <c r="U10"/>
      <c r="V10"/>
    </row>
    <row r="11" spans="1:22" ht="15.75" customHeight="1">
      <c r="E11" s="156" t="s">
        <v>289</v>
      </c>
      <c r="N11" s="154">
        <v>4</v>
      </c>
      <c r="O11" s="154" t="s">
        <v>95</v>
      </c>
      <c r="P11" s="154">
        <v>74</v>
      </c>
      <c r="Q11" s="158"/>
      <c r="R11"/>
      <c r="S11"/>
      <c r="T11"/>
      <c r="U11"/>
      <c r="V11"/>
    </row>
    <row r="12" spans="1:22" ht="15.75" customHeight="1">
      <c r="N12" s="154">
        <v>5</v>
      </c>
      <c r="O12" s="154" t="s">
        <v>96</v>
      </c>
      <c r="P12" s="154">
        <v>85</v>
      </c>
      <c r="Q12" s="158"/>
      <c r="R12"/>
      <c r="S12"/>
      <c r="T12"/>
      <c r="U12"/>
      <c r="V12"/>
    </row>
    <row r="13" spans="1:22" ht="15.75" customHeight="1">
      <c r="N13" s="154">
        <v>6</v>
      </c>
      <c r="O13" s="154" t="s">
        <v>97</v>
      </c>
      <c r="P13" s="154">
        <v>25</v>
      </c>
      <c r="Q13" s="158"/>
      <c r="R13"/>
      <c r="S13"/>
      <c r="T13"/>
      <c r="U13"/>
      <c r="V13"/>
    </row>
    <row r="14" spans="1:22" ht="15.75" customHeight="1">
      <c r="N14" s="154">
        <v>7</v>
      </c>
      <c r="O14" s="154" t="s">
        <v>98</v>
      </c>
      <c r="P14" s="154">
        <v>63</v>
      </c>
      <c r="Q14" s="158"/>
      <c r="R14"/>
      <c r="S14"/>
      <c r="T14"/>
      <c r="U14"/>
      <c r="V14"/>
    </row>
    <row r="15" spans="1:22" ht="15.75" customHeight="1">
      <c r="N15" s="154">
        <v>8</v>
      </c>
      <c r="O15" s="154" t="s">
        <v>99</v>
      </c>
      <c r="P15" s="154">
        <v>57</v>
      </c>
      <c r="Q15" s="158"/>
      <c r="R15"/>
      <c r="S15"/>
      <c r="T15"/>
      <c r="U15"/>
      <c r="V15"/>
    </row>
    <row r="16" spans="1:22" ht="15.75" customHeight="1">
      <c r="B16" s="23"/>
      <c r="N16" s="154">
        <v>9</v>
      </c>
      <c r="O16" s="154" t="s">
        <v>100</v>
      </c>
      <c r="P16" s="154">
        <v>63</v>
      </c>
      <c r="Q16" s="158"/>
      <c r="R16"/>
      <c r="S16"/>
      <c r="T16"/>
      <c r="U16"/>
      <c r="V16"/>
    </row>
    <row r="17" spans="5:22" ht="15.75" customHeight="1">
      <c r="N17" s="154">
        <v>10</v>
      </c>
      <c r="O17" s="154" t="s">
        <v>101</v>
      </c>
      <c r="P17" s="154">
        <v>38</v>
      </c>
      <c r="Q17" s="158"/>
      <c r="R17"/>
      <c r="S17"/>
      <c r="T17"/>
      <c r="U17"/>
      <c r="V17"/>
    </row>
    <row r="18" spans="5:22" ht="15.75" customHeight="1">
      <c r="F18" s="153"/>
      <c r="N18" s="154">
        <v>11</v>
      </c>
      <c r="O18" s="154" t="s">
        <v>343</v>
      </c>
      <c r="P18" s="154">
        <v>95</v>
      </c>
      <c r="Q18" s="158"/>
      <c r="R18"/>
      <c r="S18"/>
      <c r="T18"/>
      <c r="U18"/>
      <c r="V18"/>
    </row>
    <row r="19" spans="5:22" ht="15.75" customHeight="1">
      <c r="N19" s="154">
        <v>12</v>
      </c>
      <c r="O19" s="154" t="s">
        <v>344</v>
      </c>
      <c r="P19" s="154">
        <v>88</v>
      </c>
      <c r="Q19" s="158"/>
      <c r="R19"/>
      <c r="S19"/>
      <c r="T19"/>
      <c r="U19"/>
      <c r="V19"/>
    </row>
    <row r="20" spans="5:22" ht="15.75" customHeight="1">
      <c r="N20" s="154">
        <v>13</v>
      </c>
      <c r="O20" s="154" t="s">
        <v>345</v>
      </c>
      <c r="P20" s="154">
        <v>71</v>
      </c>
      <c r="Q20" s="158"/>
      <c r="R20"/>
      <c r="S20"/>
      <c r="T20"/>
      <c r="U20"/>
      <c r="V20"/>
    </row>
    <row r="21" spans="5:22" ht="15.75" customHeight="1">
      <c r="N21" s="154">
        <v>14</v>
      </c>
      <c r="O21" s="154" t="s">
        <v>346</v>
      </c>
      <c r="P21" s="154">
        <v>39</v>
      </c>
      <c r="Q21" s="158"/>
      <c r="R21"/>
      <c r="S21"/>
      <c r="T21"/>
      <c r="U21"/>
      <c r="V21"/>
    </row>
    <row r="22" spans="5:22" ht="15.75" customHeight="1">
      <c r="N22" s="154">
        <v>15</v>
      </c>
      <c r="O22" s="154" t="s">
        <v>347</v>
      </c>
      <c r="P22" s="154">
        <v>98</v>
      </c>
      <c r="Q22" s="158"/>
      <c r="R22"/>
      <c r="S22"/>
      <c r="T22"/>
      <c r="U22"/>
      <c r="V22"/>
    </row>
    <row r="23" spans="5:22">
      <c r="R23"/>
      <c r="S23"/>
      <c r="T23"/>
      <c r="U23"/>
      <c r="V23"/>
    </row>
    <row r="24" spans="5:22">
      <c r="N24" s="97" t="s">
        <v>181</v>
      </c>
    </row>
    <row r="25" spans="5:22">
      <c r="E25" s="153"/>
      <c r="F25" s="153"/>
    </row>
  </sheetData>
  <sheetProtection formatCells="0" formatColumns="0" formatRows="0" insertColumns="0" insertRows="0"/>
  <phoneticPr fontId="6"/>
  <pageMargins left="0.3" right="0.75" top="0.52" bottom="1" header="0.51200000000000001" footer="0.51200000000000001"/>
  <pageSetup paperSize="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U27"/>
  <sheetViews>
    <sheetView showGridLines="0" workbookViewId="0">
      <selection activeCell="F19" sqref="F19"/>
    </sheetView>
  </sheetViews>
  <sheetFormatPr defaultRowHeight="13.5"/>
  <cols>
    <col min="1" max="1" width="1.25" style="236" customWidth="1"/>
    <col min="2" max="3" width="4.125" style="236" bestFit="1" customWidth="1"/>
    <col min="4" max="4" width="12.375" style="236" bestFit="1" customWidth="1"/>
    <col min="5" max="6" width="5.625" style="236" customWidth="1"/>
    <col min="7" max="7" width="3.75" style="236" customWidth="1"/>
    <col min="8" max="8" width="15.25" style="236" bestFit="1" customWidth="1"/>
    <col min="9" max="9" width="7.375" style="236" customWidth="1"/>
    <col min="10" max="10" width="2.875" style="236" bestFit="1" customWidth="1"/>
    <col min="11" max="11" width="6.625" style="236" customWidth="1"/>
    <col min="12" max="12" width="2.125" style="236" customWidth="1"/>
    <col min="13" max="13" width="2.625" style="236" customWidth="1"/>
    <col min="14" max="14" width="4.375" style="236" customWidth="1"/>
    <col min="15" max="15" width="14.875" style="236" customWidth="1"/>
    <col min="16" max="17" width="6.25" style="236" customWidth="1"/>
    <col min="18" max="18" width="1.625" style="236" customWidth="1"/>
    <col min="19" max="19" width="6.25" style="236" customWidth="1"/>
    <col min="20" max="20" width="5.875" style="236" customWidth="1"/>
    <col min="21" max="16384" width="9" style="236"/>
  </cols>
  <sheetData>
    <row r="1" spans="1:21" s="35" customFormat="1" ht="25.5" customHeight="1">
      <c r="A1" s="8"/>
      <c r="B1" s="145" t="s">
        <v>178</v>
      </c>
      <c r="C1" s="114"/>
      <c r="D1" s="114"/>
      <c r="E1" s="114"/>
      <c r="F1" s="114"/>
      <c r="G1" s="94"/>
      <c r="I1" s="108" t="s">
        <v>104</v>
      </c>
      <c r="J1" s="108"/>
      <c r="K1" s="108"/>
      <c r="L1" s="108"/>
    </row>
    <row r="2" spans="1:21" ht="30" customHeight="1">
      <c r="D2" s="33"/>
      <c r="E2" s="33"/>
      <c r="F2" s="33"/>
      <c r="M2" s="253" t="s">
        <v>277</v>
      </c>
    </row>
    <row r="3" spans="1:21" ht="14.25" customHeight="1">
      <c r="F3" s="157"/>
      <c r="M3" s="299" t="s">
        <v>351</v>
      </c>
      <c r="N3" s="299"/>
      <c r="O3" s="299"/>
      <c r="P3" s="299"/>
      <c r="Q3" s="299"/>
      <c r="R3" s="299"/>
      <c r="S3" s="299"/>
    </row>
    <row r="4" spans="1:21" ht="13.5" customHeight="1">
      <c r="N4" s="275" t="s">
        <v>349</v>
      </c>
    </row>
    <row r="5" spans="1:21" ht="17.25" customHeight="1">
      <c r="B5" s="295" t="s">
        <v>108</v>
      </c>
      <c r="C5" s="295"/>
      <c r="D5" s="295"/>
      <c r="E5" s="295"/>
      <c r="F5" s="295"/>
      <c r="G5" s="295"/>
      <c r="H5" s="295"/>
      <c r="M5" s="301"/>
      <c r="N5" s="301"/>
      <c r="O5" s="301"/>
      <c r="P5" s="301"/>
      <c r="Q5" s="301"/>
      <c r="R5" s="301"/>
      <c r="S5" s="301"/>
    </row>
    <row r="6" spans="1:21" ht="15" customHeight="1">
      <c r="D6" s="243"/>
      <c r="E6" s="243"/>
      <c r="F6" s="156"/>
      <c r="N6" s="164" t="s">
        <v>76</v>
      </c>
      <c r="O6" s="164" t="s">
        <v>5</v>
      </c>
      <c r="P6" s="164" t="s">
        <v>6</v>
      </c>
      <c r="Q6" s="164" t="s">
        <v>122</v>
      </c>
      <c r="S6" s="273" t="s">
        <v>43</v>
      </c>
    </row>
    <row r="7" spans="1:21" ht="18" customHeight="1">
      <c r="D7" s="243"/>
      <c r="E7" s="243"/>
      <c r="F7" s="156"/>
      <c r="N7" s="237">
        <v>1</v>
      </c>
      <c r="O7" s="90" t="s">
        <v>92</v>
      </c>
      <c r="P7" s="89">
        <v>100</v>
      </c>
      <c r="Q7" s="158" t="str">
        <f>IF(P7&gt;=$P$20,$Q$20,IF(P7&gt;$P$21,$Q$21,$Q$22))</f>
        <v>A</v>
      </c>
      <c r="S7" s="238" t="str">
        <f>IF(P7&gt;=$P$20,$Q$20,IF(P7&gt;=$P$21,$Q$21,$Q$22))</f>
        <v>A</v>
      </c>
    </row>
    <row r="8" spans="1:21" ht="15.75" customHeight="1">
      <c r="D8" s="243"/>
      <c r="E8" s="243"/>
      <c r="F8" s="156"/>
      <c r="H8" s="34"/>
      <c r="N8" s="237">
        <v>2</v>
      </c>
      <c r="O8" s="90" t="s">
        <v>93</v>
      </c>
      <c r="P8" s="89">
        <v>80</v>
      </c>
      <c r="Q8" s="158" t="str">
        <f t="shared" ref="Q8:Q16" si="0">IF(P8&gt;=80,"A",IF(P8&gt;40,"B","C"))</f>
        <v>A</v>
      </c>
    </row>
    <row r="9" spans="1:21" ht="15.75" customHeight="1">
      <c r="D9" s="243"/>
      <c r="E9" s="243"/>
      <c r="F9" s="156"/>
      <c r="N9" s="237">
        <v>3</v>
      </c>
      <c r="O9" s="90" t="s">
        <v>94</v>
      </c>
      <c r="P9" s="89">
        <v>56</v>
      </c>
      <c r="Q9" s="158" t="str">
        <f t="shared" si="0"/>
        <v>B</v>
      </c>
    </row>
    <row r="10" spans="1:21" ht="15.75" customHeight="1">
      <c r="D10" s="243"/>
      <c r="E10" s="243"/>
      <c r="F10" s="156"/>
      <c r="N10" s="237">
        <v>4</v>
      </c>
      <c r="O10" s="90" t="s">
        <v>95</v>
      </c>
      <c r="P10" s="89">
        <v>74</v>
      </c>
      <c r="Q10" s="158" t="str">
        <f t="shared" si="0"/>
        <v>B</v>
      </c>
    </row>
    <row r="11" spans="1:21" ht="15.75" customHeight="1">
      <c r="N11" s="237">
        <v>5</v>
      </c>
      <c r="O11" s="90" t="s">
        <v>96</v>
      </c>
      <c r="P11" s="89">
        <v>85</v>
      </c>
      <c r="Q11" s="158" t="str">
        <f t="shared" si="0"/>
        <v>A</v>
      </c>
      <c r="U11" s="95"/>
    </row>
    <row r="12" spans="1:21" ht="15.75" customHeight="1">
      <c r="N12" s="237">
        <v>6</v>
      </c>
      <c r="O12" s="90" t="s">
        <v>97</v>
      </c>
      <c r="P12" s="89">
        <v>25</v>
      </c>
      <c r="Q12" s="158" t="str">
        <f t="shared" si="0"/>
        <v>C</v>
      </c>
    </row>
    <row r="13" spans="1:21" ht="15.75" customHeight="1">
      <c r="N13" s="237">
        <v>7</v>
      </c>
      <c r="O13" s="90" t="s">
        <v>98</v>
      </c>
      <c r="P13" s="89">
        <v>63</v>
      </c>
      <c r="Q13" s="158" t="str">
        <f t="shared" si="0"/>
        <v>B</v>
      </c>
      <c r="S13" s="266"/>
    </row>
    <row r="14" spans="1:21" ht="13.5" customHeight="1">
      <c r="N14" s="237">
        <v>8</v>
      </c>
      <c r="O14" s="90" t="s">
        <v>99</v>
      </c>
      <c r="P14" s="89">
        <v>57</v>
      </c>
      <c r="Q14" s="158" t="str">
        <f t="shared" si="0"/>
        <v>B</v>
      </c>
      <c r="S14" s="266"/>
    </row>
    <row r="15" spans="1:21" ht="13.5" customHeight="1">
      <c r="N15" s="237">
        <v>9</v>
      </c>
      <c r="O15" s="90" t="s">
        <v>100</v>
      </c>
      <c r="P15" s="89">
        <v>63</v>
      </c>
      <c r="Q15" s="158" t="str">
        <f t="shared" si="0"/>
        <v>B</v>
      </c>
      <c r="S15" s="266"/>
    </row>
    <row r="16" spans="1:21" ht="13.5" customHeight="1">
      <c r="N16" s="237">
        <v>10</v>
      </c>
      <c r="O16" s="90" t="s">
        <v>101</v>
      </c>
      <c r="P16" s="89">
        <v>38</v>
      </c>
      <c r="Q16" s="158" t="str">
        <f t="shared" si="0"/>
        <v>C</v>
      </c>
      <c r="S16" s="266"/>
    </row>
    <row r="17" spans="6:18" ht="13.5" customHeight="1">
      <c r="R17" s="59"/>
    </row>
    <row r="18" spans="6:18" ht="15" customHeight="1" thickBot="1">
      <c r="P18" s="236" t="s">
        <v>350</v>
      </c>
      <c r="R18" s="59"/>
    </row>
    <row r="19" spans="6:18" ht="15" customHeight="1">
      <c r="P19" s="271" t="s">
        <v>337</v>
      </c>
      <c r="Q19" s="272" t="s">
        <v>11</v>
      </c>
      <c r="R19" s="59"/>
    </row>
    <row r="20" spans="6:18" ht="15" customHeight="1">
      <c r="P20" s="267">
        <v>80</v>
      </c>
      <c r="Q20" s="268" t="s">
        <v>338</v>
      </c>
      <c r="R20" s="59"/>
    </row>
    <row r="21" spans="6:18" ht="15" customHeight="1">
      <c r="P21" s="267">
        <v>40</v>
      </c>
      <c r="Q21" s="268" t="s">
        <v>339</v>
      </c>
      <c r="R21" s="59"/>
    </row>
    <row r="22" spans="6:18" ht="15" customHeight="1" thickBot="1">
      <c r="P22" s="269"/>
      <c r="Q22" s="270" t="s">
        <v>340</v>
      </c>
      <c r="R22" s="59"/>
    </row>
    <row r="23" spans="6:18" ht="13.5" customHeight="1">
      <c r="R23" s="59"/>
    </row>
    <row r="24" spans="6:18" ht="13.5" customHeight="1">
      <c r="R24" s="59"/>
    </row>
    <row r="25" spans="6:18" ht="15.75" customHeight="1"/>
    <row r="26" spans="6:18" ht="15.75" customHeight="1">
      <c r="F26" s="48"/>
    </row>
    <row r="27" spans="6:18" ht="15.75" customHeight="1"/>
  </sheetData>
  <sheetProtection formatCells="0" formatColumns="0" formatRows="0" insertColumns="0" insertRows="0"/>
  <mergeCells count="3">
    <mergeCell ref="B5:H5"/>
    <mergeCell ref="M3:S3"/>
    <mergeCell ref="M5:S5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0" tint="-0.499984740745262"/>
  </sheetPr>
  <dimension ref="A1:N34"/>
  <sheetViews>
    <sheetView showGridLines="0" workbookViewId="0">
      <selection activeCell="F19" sqref="F19"/>
    </sheetView>
  </sheetViews>
  <sheetFormatPr defaultRowHeight="13.5"/>
  <cols>
    <col min="1" max="1" width="1.875" style="70" customWidth="1"/>
    <col min="2" max="4" width="9" style="70"/>
    <col min="5" max="5" width="7.125" style="70" customWidth="1"/>
    <col min="6" max="6" width="11.5" style="70" customWidth="1"/>
    <col min="7" max="7" width="10.75" style="70" customWidth="1"/>
    <col min="8" max="8" width="11.5" style="70" customWidth="1"/>
    <col min="9" max="9" width="4.875" style="70" customWidth="1"/>
    <col min="10" max="10" width="12.25" style="70" customWidth="1"/>
    <col min="11" max="11" width="11" style="70" customWidth="1"/>
    <col min="12" max="12" width="14.375" style="70" customWidth="1"/>
    <col min="13" max="13" width="2.125" style="70" customWidth="1"/>
    <col min="14" max="16384" width="9" style="70"/>
  </cols>
  <sheetData>
    <row r="1" spans="1:14" ht="25.5" customHeight="1">
      <c r="A1" s="69"/>
      <c r="B1" s="145" t="s">
        <v>156</v>
      </c>
      <c r="I1" s="71"/>
      <c r="J1" s="253" t="s">
        <v>277</v>
      </c>
      <c r="K1" s="240"/>
      <c r="L1" s="240"/>
      <c r="M1" s="240"/>
      <c r="N1" s="240"/>
    </row>
    <row r="2" spans="1:14" ht="12.75" customHeight="1">
      <c r="I2" s="72"/>
      <c r="J2" s="243" t="s">
        <v>221</v>
      </c>
      <c r="K2" s="240"/>
      <c r="L2" s="240"/>
      <c r="M2" s="240"/>
      <c r="N2" s="240"/>
    </row>
    <row r="3" spans="1:14" ht="18" customHeight="1">
      <c r="I3" s="72"/>
      <c r="J3" s="252" t="s">
        <v>270</v>
      </c>
      <c r="K3" s="240"/>
      <c r="L3" s="241"/>
      <c r="M3" s="240"/>
      <c r="N3" s="240"/>
    </row>
    <row r="4" spans="1:14" ht="15.75" customHeight="1">
      <c r="A4"/>
      <c r="B4" s="13" t="s">
        <v>205</v>
      </c>
      <c r="C4"/>
      <c r="D4"/>
      <c r="E4"/>
      <c r="F4"/>
      <c r="G4"/>
      <c r="H4"/>
      <c r="I4" s="72"/>
      <c r="J4" s="252" t="s">
        <v>271</v>
      </c>
      <c r="K4" s="240"/>
      <c r="L4" s="248"/>
      <c r="M4" s="240"/>
      <c r="N4" s="240"/>
    </row>
    <row r="5" spans="1:14" ht="15.75" customHeight="1">
      <c r="A5"/>
      <c r="B5" s="13" t="s">
        <v>53</v>
      </c>
      <c r="C5"/>
      <c r="D5"/>
      <c r="E5"/>
      <c r="F5"/>
      <c r="G5"/>
      <c r="H5"/>
      <c r="I5" s="72"/>
      <c r="J5" s="252" t="s">
        <v>272</v>
      </c>
      <c r="K5" s="240"/>
      <c r="L5" s="248"/>
      <c r="M5" s="240"/>
      <c r="N5" s="240"/>
    </row>
    <row r="6" spans="1:14" ht="15.75" customHeight="1">
      <c r="B6" s="196" t="s">
        <v>54</v>
      </c>
      <c r="I6" s="72"/>
      <c r="J6" s="252" t="s">
        <v>273</v>
      </c>
      <c r="K6" s="240"/>
      <c r="L6" s="248"/>
      <c r="M6" s="240"/>
      <c r="N6" s="240"/>
    </row>
    <row r="7" spans="1:14" ht="15.75" customHeight="1">
      <c r="A7" s="72"/>
      <c r="G7" s="72"/>
      <c r="H7" s="72"/>
      <c r="I7" s="72"/>
      <c r="J7" s="252" t="s">
        <v>274</v>
      </c>
      <c r="K7" s="240"/>
      <c r="L7" s="248"/>
      <c r="M7" s="240"/>
      <c r="N7" s="240"/>
    </row>
    <row r="8" spans="1:14" ht="15.75" customHeight="1">
      <c r="A8" s="72"/>
      <c r="B8" t="s">
        <v>64</v>
      </c>
      <c r="C8" s="72"/>
      <c r="D8" s="72"/>
      <c r="E8" s="72"/>
      <c r="F8" s="72"/>
      <c r="G8" s="197" t="s">
        <v>270</v>
      </c>
      <c r="H8" s="81"/>
      <c r="I8" s="72"/>
      <c r="J8" s="240"/>
      <c r="K8" s="240"/>
      <c r="L8" s="240"/>
      <c r="M8" s="240"/>
      <c r="N8" s="240"/>
    </row>
    <row r="9" spans="1:14" ht="15.75" customHeight="1">
      <c r="A9" s="72"/>
      <c r="B9" s="105" t="s">
        <v>55</v>
      </c>
      <c r="C9" s="72"/>
      <c r="D9" s="72"/>
      <c r="E9" s="72"/>
      <c r="F9" s="72"/>
      <c r="G9" s="197" t="s">
        <v>271</v>
      </c>
      <c r="H9" s="73"/>
      <c r="I9" s="72"/>
      <c r="J9" s="246" t="s">
        <v>146</v>
      </c>
      <c r="K9" s="240"/>
      <c r="L9" s="240"/>
      <c r="M9" s="240"/>
      <c r="N9" s="240"/>
    </row>
    <row r="10" spans="1:14" ht="15.75" customHeight="1">
      <c r="A10" s="72"/>
      <c r="B10" s="105" t="s">
        <v>56</v>
      </c>
      <c r="C10" s="72"/>
      <c r="D10" s="72"/>
      <c r="E10" s="72"/>
      <c r="F10" s="72"/>
      <c r="G10" s="197" t="s">
        <v>272</v>
      </c>
      <c r="H10" s="73"/>
      <c r="I10" s="72"/>
      <c r="J10" s="314"/>
      <c r="K10" s="315"/>
      <c r="L10" s="240"/>
      <c r="M10" s="240"/>
      <c r="N10" s="240"/>
    </row>
    <row r="11" spans="1:14" ht="15.75" customHeight="1">
      <c r="A11" s="72"/>
      <c r="B11" s="92" t="s">
        <v>80</v>
      </c>
      <c r="C11" s="72"/>
      <c r="D11" s="72"/>
      <c r="E11" s="72"/>
      <c r="F11" s="72"/>
      <c r="G11" s="72"/>
      <c r="H11" s="72"/>
      <c r="I11" s="72"/>
      <c r="J11" s="239"/>
      <c r="K11" s="239"/>
      <c r="L11" s="240"/>
      <c r="M11" s="240"/>
      <c r="N11" s="240"/>
    </row>
    <row r="12" spans="1:14" ht="15.75" customHeight="1">
      <c r="A12" s="72"/>
      <c r="B12" s="106" t="s">
        <v>57</v>
      </c>
      <c r="C12" s="72"/>
      <c r="D12" s="72"/>
      <c r="E12" s="72"/>
      <c r="F12" s="72"/>
      <c r="G12" s="72"/>
      <c r="H12" s="72"/>
      <c r="I12" s="72"/>
      <c r="J12" s="244" t="s">
        <v>148</v>
      </c>
      <c r="K12" s="240"/>
      <c r="L12" s="240"/>
      <c r="M12" s="240"/>
      <c r="N12" s="240"/>
    </row>
    <row r="13" spans="1:14" ht="12.75" customHeight="1">
      <c r="C13" s="72"/>
      <c r="D13" s="72"/>
      <c r="E13" s="72"/>
      <c r="F13" s="72"/>
      <c r="I13" s="72"/>
      <c r="J13" s="240"/>
      <c r="K13" s="240"/>
      <c r="L13" s="257" t="s">
        <v>330</v>
      </c>
      <c r="M13" s="240"/>
      <c r="N13" s="240"/>
    </row>
    <row r="14" spans="1:14" ht="15.75" customHeight="1">
      <c r="A14" s="72"/>
      <c r="B14" t="s">
        <v>65</v>
      </c>
      <c r="C14" s="72"/>
      <c r="D14" s="72"/>
      <c r="E14" s="72"/>
      <c r="F14" s="72"/>
      <c r="G14" s="72"/>
      <c r="H14" s="72"/>
      <c r="I14" s="72"/>
      <c r="J14" s="242" t="s">
        <v>58</v>
      </c>
      <c r="K14" s="242" t="s">
        <v>59</v>
      </c>
      <c r="L14" s="241"/>
      <c r="M14" s="240"/>
      <c r="N14" s="255"/>
    </row>
    <row r="15" spans="1:14" ht="15.75" customHeight="1">
      <c r="A15" s="72"/>
      <c r="B15" s="105" t="s">
        <v>55</v>
      </c>
      <c r="C15" s="72"/>
      <c r="D15" s="72"/>
      <c r="E15" s="72"/>
      <c r="F15" s="72"/>
      <c r="G15" s="72"/>
      <c r="H15" s="72"/>
      <c r="I15" s="72"/>
      <c r="J15" s="242" t="s">
        <v>63</v>
      </c>
      <c r="K15" s="242" t="s">
        <v>60</v>
      </c>
      <c r="L15" s="249"/>
      <c r="M15" s="240"/>
      <c r="N15" s="240"/>
    </row>
    <row r="16" spans="1:14" ht="15.75" customHeight="1">
      <c r="A16" s="72"/>
      <c r="B16" s="105" t="s">
        <v>56</v>
      </c>
      <c r="C16" s="72"/>
      <c r="D16" s="72"/>
      <c r="E16" s="72"/>
      <c r="F16" s="72"/>
      <c r="G16" s="72"/>
      <c r="H16" s="72"/>
      <c r="I16" s="72"/>
      <c r="J16" s="242" t="s">
        <v>61</v>
      </c>
      <c r="K16" s="242" t="s">
        <v>62</v>
      </c>
      <c r="L16" s="249"/>
      <c r="M16" s="240"/>
      <c r="N16" s="240"/>
    </row>
    <row r="17" spans="1:14" ht="15.75" customHeight="1">
      <c r="A17" s="72"/>
      <c r="B17" s="105" t="s">
        <v>66</v>
      </c>
      <c r="C17" s="72"/>
      <c r="D17" s="72"/>
      <c r="E17" s="72"/>
      <c r="F17" s="80" t="s">
        <v>58</v>
      </c>
      <c r="G17" s="80" t="s">
        <v>59</v>
      </c>
      <c r="H17" s="121"/>
      <c r="I17" s="72"/>
      <c r="J17" s="236"/>
      <c r="K17" s="236"/>
      <c r="L17" s="236"/>
      <c r="M17" s="240"/>
      <c r="N17" s="240"/>
    </row>
    <row r="18" spans="1:14" ht="15.75" customHeight="1">
      <c r="A18" s="72"/>
      <c r="B18" s="105" t="s">
        <v>67</v>
      </c>
      <c r="C18" s="72"/>
      <c r="D18" s="72"/>
      <c r="E18" s="72"/>
      <c r="F18" s="80" t="s">
        <v>63</v>
      </c>
      <c r="G18" s="80" t="s">
        <v>60</v>
      </c>
      <c r="H18" s="136"/>
      <c r="I18" s="72"/>
      <c r="J18" s="244" t="s">
        <v>149</v>
      </c>
      <c r="K18" s="240"/>
      <c r="L18" s="240"/>
      <c r="M18" s="240"/>
      <c r="N18" s="240"/>
    </row>
    <row r="19" spans="1:14" ht="15.75" customHeight="1">
      <c r="A19" s="72"/>
      <c r="B19" s="92" t="s">
        <v>79</v>
      </c>
      <c r="C19" s="72"/>
      <c r="D19" s="72"/>
      <c r="E19" s="72"/>
      <c r="F19" s="72"/>
      <c r="G19" s="72"/>
      <c r="H19" s="72"/>
      <c r="I19" s="72"/>
      <c r="J19" s="245"/>
      <c r="K19" s="240"/>
      <c r="L19" s="256" t="s">
        <v>329</v>
      </c>
      <c r="M19" s="240"/>
      <c r="N19" s="240"/>
    </row>
    <row r="20" spans="1:14" ht="15.75" customHeight="1">
      <c r="A20" s="72"/>
      <c r="C20" s="72"/>
      <c r="D20" s="72"/>
      <c r="E20" s="72"/>
      <c r="F20" s="72"/>
      <c r="G20" s="72"/>
      <c r="H20" s="72"/>
      <c r="I20" s="72"/>
      <c r="J20" s="242" t="s">
        <v>58</v>
      </c>
      <c r="K20" s="242" t="s">
        <v>59</v>
      </c>
      <c r="L20" s="247"/>
      <c r="M20" s="240"/>
      <c r="N20" s="240"/>
    </row>
    <row r="21" spans="1:14" ht="15.75" customHeight="1">
      <c r="A21" s="72"/>
      <c r="B21" s="106" t="s">
        <v>68</v>
      </c>
      <c r="C21" s="72"/>
      <c r="D21" s="72"/>
      <c r="E21" s="72"/>
      <c r="F21" s="72"/>
      <c r="G21" s="72"/>
      <c r="H21" s="72"/>
      <c r="I21" s="72"/>
      <c r="J21" s="242" t="s">
        <v>63</v>
      </c>
      <c r="K21" s="242" t="s">
        <v>60</v>
      </c>
      <c r="L21" s="249"/>
      <c r="M21" s="240"/>
      <c r="N21" s="240"/>
    </row>
    <row r="22" spans="1:14" ht="15.75" customHeight="1">
      <c r="A22" s="72"/>
      <c r="C22" s="72"/>
      <c r="D22" s="72"/>
      <c r="E22" s="72"/>
      <c r="F22" s="80" t="s">
        <v>58</v>
      </c>
      <c r="G22" s="80" t="s">
        <v>59</v>
      </c>
      <c r="H22" s="128"/>
      <c r="I22" s="72"/>
      <c r="J22" s="242" t="s">
        <v>61</v>
      </c>
      <c r="K22" s="242" t="s">
        <v>62</v>
      </c>
      <c r="L22" s="249"/>
      <c r="M22" s="240"/>
      <c r="N22" s="240"/>
    </row>
    <row r="23" spans="1:14" ht="15.75" customHeight="1">
      <c r="F23" s="80" t="s">
        <v>63</v>
      </c>
      <c r="G23" s="80" t="s">
        <v>60</v>
      </c>
      <c r="H23" s="136"/>
      <c r="I23" s="72"/>
      <c r="J23" s="240"/>
      <c r="K23" s="240"/>
      <c r="L23" s="240"/>
      <c r="M23" s="240"/>
      <c r="N23" s="240"/>
    </row>
    <row r="24" spans="1:14" ht="15.75" customHeight="1">
      <c r="A24"/>
      <c r="B24"/>
      <c r="C24"/>
      <c r="D24"/>
      <c r="E24"/>
      <c r="F24"/>
      <c r="I24" s="72"/>
      <c r="J24" s="240"/>
      <c r="K24" s="240"/>
      <c r="L24" s="240"/>
      <c r="M24" s="240"/>
      <c r="N24" s="240"/>
    </row>
    <row r="25" spans="1:14" ht="15.75" customHeight="1">
      <c r="A25"/>
      <c r="B25"/>
      <c r="C25"/>
      <c r="D25"/>
      <c r="E25"/>
      <c r="I25" s="72"/>
      <c r="J25" s="240"/>
      <c r="K25" s="240"/>
      <c r="L25" s="240"/>
      <c r="M25" s="240"/>
      <c r="N25" s="240"/>
    </row>
    <row r="26" spans="1:14" ht="15.75" customHeight="1">
      <c r="I26" s="72"/>
    </row>
    <row r="27" spans="1:14" ht="15.75" customHeight="1">
      <c r="I27" s="72"/>
    </row>
    <row r="28" spans="1:14" ht="15.75" customHeight="1">
      <c r="I28" s="72"/>
    </row>
    <row r="29" spans="1:14" ht="15.75" customHeight="1">
      <c r="I29" s="72"/>
    </row>
    <row r="30" spans="1:14" ht="15.75" customHeight="1">
      <c r="I30" s="72"/>
    </row>
    <row r="31" spans="1:14" ht="15.75" customHeight="1">
      <c r="I31" s="72"/>
    </row>
    <row r="32" spans="1:14" ht="15.75" customHeight="1"/>
    <row r="33" ht="15.75" customHeight="1"/>
    <row r="34" ht="15.75" customHeight="1"/>
  </sheetData>
  <mergeCells count="1">
    <mergeCell ref="J10:K10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6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99CC"/>
  </sheetPr>
  <dimension ref="B1:O27"/>
  <sheetViews>
    <sheetView workbookViewId="0">
      <selection activeCell="R53" sqref="R53"/>
    </sheetView>
  </sheetViews>
  <sheetFormatPr defaultRowHeight="13.5"/>
  <cols>
    <col min="1" max="1" width="1.875" style="24" customWidth="1"/>
    <col min="2" max="4" width="10.375" style="24" customWidth="1"/>
    <col min="5" max="5" width="9.875" style="24" bestFit="1" customWidth="1"/>
    <col min="6" max="6" width="2.625" style="24" customWidth="1"/>
    <col min="7" max="7" width="8.875" style="24" customWidth="1"/>
    <col min="8" max="8" width="6.125" style="24" customWidth="1"/>
    <col min="9" max="9" width="5.5" style="24" customWidth="1"/>
    <col min="10" max="12" width="7.375" style="24" customWidth="1"/>
    <col min="13" max="13" width="8.375" style="24" customWidth="1"/>
    <col min="14" max="14" width="2.75" style="24" customWidth="1"/>
    <col min="15" max="15" width="8.125" style="24" customWidth="1"/>
    <col min="16" max="16384" width="9" style="24"/>
  </cols>
  <sheetData>
    <row r="1" spans="2:15" ht="25.5" customHeight="1">
      <c r="B1" s="145" t="s">
        <v>52</v>
      </c>
      <c r="C1" s="50"/>
      <c r="D1" s="50"/>
      <c r="E1" s="50"/>
      <c r="F1" s="50"/>
      <c r="G1" s="50"/>
      <c r="J1" s="145" t="s">
        <v>51</v>
      </c>
      <c r="K1" s="50"/>
      <c r="L1" s="50"/>
      <c r="M1" s="50"/>
      <c r="N1" s="50"/>
      <c r="O1" s="50"/>
    </row>
    <row r="2" spans="2:15" ht="9.75" customHeight="1">
      <c r="J2" s="58"/>
    </row>
    <row r="3" spans="2:15" ht="13.5" customHeight="1">
      <c r="B3"/>
      <c r="C3"/>
      <c r="D3"/>
      <c r="E3"/>
      <c r="F3"/>
      <c r="G3"/>
      <c r="H3"/>
      <c r="J3" s="74" t="s">
        <v>72</v>
      </c>
    </row>
    <row r="4" spans="2:15">
      <c r="B4"/>
      <c r="C4"/>
      <c r="D4"/>
      <c r="E4"/>
      <c r="F4"/>
      <c r="G4"/>
      <c r="H4"/>
    </row>
    <row r="5" spans="2:15">
      <c r="B5"/>
      <c r="C5"/>
      <c r="D5"/>
      <c r="E5"/>
      <c r="F5"/>
      <c r="G5"/>
      <c r="H5"/>
      <c r="J5" s="52" t="s">
        <v>48</v>
      </c>
      <c r="O5" s="59" t="s">
        <v>43</v>
      </c>
    </row>
    <row r="6" spans="2:15">
      <c r="J6" s="53">
        <v>23</v>
      </c>
      <c r="K6" s="53">
        <v>44</v>
      </c>
      <c r="L6" s="53">
        <v>54</v>
      </c>
      <c r="M6" s="78"/>
      <c r="O6" s="60">
        <f>SUM(J6:L6)</f>
        <v>121</v>
      </c>
    </row>
    <row r="7" spans="2:15">
      <c r="J7" s="61"/>
      <c r="K7" s="61"/>
      <c r="L7" s="61"/>
      <c r="M7" s="61"/>
      <c r="O7" s="61"/>
    </row>
    <row r="8" spans="2:15">
      <c r="J8" s="62" t="s">
        <v>49</v>
      </c>
      <c r="K8" s="63"/>
      <c r="L8" s="63"/>
      <c r="M8" s="63"/>
      <c r="O8" s="59" t="s">
        <v>43</v>
      </c>
    </row>
    <row r="9" spans="2:15">
      <c r="J9" s="53">
        <v>65</v>
      </c>
      <c r="K9" s="53">
        <v>77</v>
      </c>
      <c r="L9" s="53">
        <v>76</v>
      </c>
      <c r="M9" s="79"/>
      <c r="O9" s="64">
        <f>AVERAGE(J9:L9)</f>
        <v>72.666666666666671</v>
      </c>
    </row>
    <row r="10" spans="2:15" ht="9.75" customHeight="1">
      <c r="J10" s="61"/>
      <c r="K10" s="61"/>
      <c r="L10" s="61"/>
      <c r="M10" s="61"/>
      <c r="O10" s="61"/>
    </row>
    <row r="11" spans="2:15">
      <c r="B11" s="74" t="s">
        <v>70</v>
      </c>
      <c r="J11" s="62" t="s">
        <v>50</v>
      </c>
      <c r="K11" s="63"/>
      <c r="L11" s="63"/>
      <c r="M11" s="63"/>
      <c r="O11" s="59" t="s">
        <v>43</v>
      </c>
    </row>
    <row r="12" spans="2:15">
      <c r="G12" s="51" t="s">
        <v>43</v>
      </c>
      <c r="J12" s="53">
        <v>43</v>
      </c>
      <c r="K12" s="53">
        <v>55</v>
      </c>
      <c r="L12" s="53">
        <v>63</v>
      </c>
      <c r="M12" s="78"/>
      <c r="O12" s="60">
        <f t="shared" ref="O12:O20" si="0">SUM(J12:L12)</f>
        <v>161</v>
      </c>
    </row>
    <row r="13" spans="2:15">
      <c r="B13" s="52" t="s">
        <v>44</v>
      </c>
      <c r="C13" s="53">
        <v>87</v>
      </c>
      <c r="D13" s="53">
        <v>12</v>
      </c>
      <c r="E13" s="138"/>
      <c r="G13" s="54">
        <f>C13+D13</f>
        <v>99</v>
      </c>
      <c r="J13" s="53">
        <v>67</v>
      </c>
      <c r="K13" s="53">
        <v>22</v>
      </c>
      <c r="L13" s="53">
        <v>43</v>
      </c>
      <c r="M13" s="53"/>
      <c r="O13" s="60">
        <f t="shared" si="0"/>
        <v>132</v>
      </c>
    </row>
    <row r="14" spans="2:15">
      <c r="B14" s="52" t="s">
        <v>45</v>
      </c>
      <c r="C14" s="53">
        <v>41</v>
      </c>
      <c r="D14" s="53">
        <v>34</v>
      </c>
      <c r="E14" s="138"/>
      <c r="G14" s="54">
        <f>C14-D14</f>
        <v>7</v>
      </c>
      <c r="J14" s="53">
        <v>87</v>
      </c>
      <c r="K14" s="53">
        <v>64</v>
      </c>
      <c r="L14" s="53">
        <v>99</v>
      </c>
      <c r="M14" s="53"/>
      <c r="O14" s="60">
        <f t="shared" si="0"/>
        <v>250</v>
      </c>
    </row>
    <row r="15" spans="2:15">
      <c r="B15" s="52" t="s">
        <v>46</v>
      </c>
      <c r="C15" s="53">
        <v>12</v>
      </c>
      <c r="D15" s="53">
        <v>22</v>
      </c>
      <c r="E15" s="138"/>
      <c r="G15" s="54">
        <f>C15*D15</f>
        <v>264</v>
      </c>
      <c r="J15" s="53">
        <v>45</v>
      </c>
      <c r="K15" s="53">
        <v>23</v>
      </c>
      <c r="L15" s="53">
        <v>64</v>
      </c>
      <c r="M15" s="53"/>
      <c r="O15" s="60">
        <f t="shared" si="0"/>
        <v>132</v>
      </c>
    </row>
    <row r="16" spans="2:15">
      <c r="B16" s="52" t="s">
        <v>47</v>
      </c>
      <c r="C16" s="53">
        <v>63</v>
      </c>
      <c r="D16" s="53">
        <v>13</v>
      </c>
      <c r="E16" s="230"/>
      <c r="G16" s="55">
        <f>C16/D16</f>
        <v>4.8461538461538458</v>
      </c>
      <c r="J16" s="53">
        <v>76</v>
      </c>
      <c r="K16" s="53">
        <v>88</v>
      </c>
      <c r="L16" s="53">
        <v>97</v>
      </c>
      <c r="M16" s="53"/>
      <c r="O16" s="60">
        <f t="shared" si="0"/>
        <v>261</v>
      </c>
    </row>
    <row r="17" spans="2:15">
      <c r="E17" s="139"/>
      <c r="J17" s="53">
        <v>61</v>
      </c>
      <c r="K17" s="53">
        <v>70</v>
      </c>
      <c r="L17" s="53">
        <v>10</v>
      </c>
      <c r="M17" s="53"/>
      <c r="O17" s="60">
        <f t="shared" si="0"/>
        <v>141</v>
      </c>
    </row>
    <row r="18" spans="2:15">
      <c r="B18" s="74" t="s">
        <v>71</v>
      </c>
      <c r="C18" s="56"/>
      <c r="D18" s="56"/>
      <c r="E18" s="140"/>
      <c r="F18" s="57"/>
      <c r="G18" s="57"/>
      <c r="J18" s="53">
        <v>20</v>
      </c>
      <c r="K18" s="53">
        <v>20</v>
      </c>
      <c r="L18" s="53">
        <v>50</v>
      </c>
      <c r="M18" s="53"/>
      <c r="O18" s="60">
        <f t="shared" si="0"/>
        <v>90</v>
      </c>
    </row>
    <row r="19" spans="2:15">
      <c r="B19" s="75" t="s">
        <v>69</v>
      </c>
      <c r="C19" s="75"/>
      <c r="D19" s="75"/>
      <c r="E19" s="141"/>
      <c r="F19" s="75"/>
      <c r="G19" s="75"/>
      <c r="H19" s="75"/>
      <c r="J19" s="53">
        <v>35</v>
      </c>
      <c r="K19" s="53">
        <v>30</v>
      </c>
      <c r="L19" s="53">
        <v>80</v>
      </c>
      <c r="M19" s="53"/>
      <c r="O19" s="60">
        <f t="shared" si="0"/>
        <v>145</v>
      </c>
    </row>
    <row r="20" spans="2:15">
      <c r="E20" s="139"/>
      <c r="G20" s="51" t="s">
        <v>43</v>
      </c>
      <c r="J20" s="53">
        <v>10</v>
      </c>
      <c r="K20" s="53">
        <v>70</v>
      </c>
      <c r="L20" s="53">
        <v>21</v>
      </c>
      <c r="M20" s="53"/>
      <c r="O20" s="60">
        <f t="shared" si="0"/>
        <v>101</v>
      </c>
    </row>
    <row r="21" spans="2:15">
      <c r="B21" s="52" t="s">
        <v>44</v>
      </c>
      <c r="C21" s="53">
        <v>22</v>
      </c>
      <c r="D21" s="53">
        <v>90</v>
      </c>
      <c r="E21" s="138"/>
      <c r="G21" s="54">
        <f t="shared" ref="G21:G27" si="1">C21+D21</f>
        <v>112</v>
      </c>
    </row>
    <row r="22" spans="2:15" ht="13.5" customHeight="1">
      <c r="B22" s="52" t="s">
        <v>44</v>
      </c>
      <c r="C22" s="53">
        <v>61</v>
      </c>
      <c r="D22" s="53">
        <v>3</v>
      </c>
      <c r="E22" s="142"/>
      <c r="G22" s="54">
        <f t="shared" si="1"/>
        <v>64</v>
      </c>
    </row>
    <row r="23" spans="2:15">
      <c r="B23" s="52" t="s">
        <v>44</v>
      </c>
      <c r="C23" s="53">
        <v>20</v>
      </c>
      <c r="D23" s="53">
        <v>12</v>
      </c>
      <c r="E23" s="142"/>
      <c r="G23" s="54">
        <f t="shared" si="1"/>
        <v>32</v>
      </c>
      <c r="J23" s="74" t="s">
        <v>318</v>
      </c>
    </row>
    <row r="24" spans="2:15">
      <c r="B24" s="52" t="s">
        <v>44</v>
      </c>
      <c r="C24" s="53">
        <v>35</v>
      </c>
      <c r="D24" s="53">
        <v>25</v>
      </c>
      <c r="E24" s="142"/>
      <c r="G24" s="54">
        <f t="shared" si="1"/>
        <v>60</v>
      </c>
      <c r="K24" s="24" t="s">
        <v>276</v>
      </c>
      <c r="O24" s="59" t="s">
        <v>43</v>
      </c>
    </row>
    <row r="25" spans="2:15">
      <c r="B25" s="52" t="s">
        <v>44</v>
      </c>
      <c r="C25" s="53">
        <v>10</v>
      </c>
      <c r="D25" s="53">
        <v>10</v>
      </c>
      <c r="E25" s="142"/>
      <c r="G25" s="54">
        <f t="shared" si="1"/>
        <v>20</v>
      </c>
      <c r="K25" s="82">
        <v>39</v>
      </c>
      <c r="M25" s="78"/>
      <c r="O25" s="60">
        <f>K25+表紙!J1</f>
        <v>44</v>
      </c>
    </row>
    <row r="26" spans="2:15">
      <c r="B26" s="52" t="s">
        <v>44</v>
      </c>
      <c r="C26" s="53">
        <v>20</v>
      </c>
      <c r="D26" s="53">
        <v>20</v>
      </c>
      <c r="E26" s="142"/>
      <c r="G26" s="54">
        <f t="shared" si="1"/>
        <v>40</v>
      </c>
    </row>
    <row r="27" spans="2:15">
      <c r="B27" s="52" t="s">
        <v>44</v>
      </c>
      <c r="C27" s="53">
        <v>35</v>
      </c>
      <c r="D27" s="53">
        <v>50</v>
      </c>
      <c r="E27" s="142"/>
      <c r="G27" s="54">
        <f t="shared" si="1"/>
        <v>85</v>
      </c>
    </row>
  </sheetData>
  <phoneticPr fontId="6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99CC"/>
  </sheetPr>
  <dimension ref="A1:P42"/>
  <sheetViews>
    <sheetView showGridLines="0" workbookViewId="0">
      <selection activeCell="F28" sqref="F28"/>
    </sheetView>
  </sheetViews>
  <sheetFormatPr defaultRowHeight="13.5"/>
  <cols>
    <col min="1" max="1" width="1.875" customWidth="1"/>
    <col min="2" max="2" width="9.375" bestFit="1" customWidth="1"/>
    <col min="3" max="3" width="12.375" bestFit="1" customWidth="1"/>
    <col min="4" max="5" width="5.875" customWidth="1"/>
    <col min="6" max="6" width="12.125" bestFit="1" customWidth="1"/>
    <col min="7" max="7" width="8.25" customWidth="1"/>
    <col min="8" max="8" width="13.5" customWidth="1"/>
    <col min="9" max="9" width="3.875" customWidth="1"/>
    <col min="10" max="10" width="5.5" customWidth="1"/>
    <col min="11" max="11" width="12.375" bestFit="1" customWidth="1"/>
    <col min="12" max="12" width="9.375" customWidth="1"/>
    <col min="13" max="13" width="2.125" customWidth="1"/>
    <col min="15" max="15" width="2.875" customWidth="1"/>
  </cols>
  <sheetData>
    <row r="1" spans="1:16" s="35" customFormat="1" ht="31.5" customHeight="1">
      <c r="A1" s="8"/>
      <c r="B1" s="200" t="s">
        <v>117</v>
      </c>
      <c r="C1" s="145"/>
      <c r="F1" s="104"/>
      <c r="G1" s="104"/>
      <c r="H1" s="94"/>
      <c r="J1" s="110"/>
      <c r="K1" s="110"/>
      <c r="L1" s="110"/>
    </row>
    <row r="2" spans="1:16" s="35" customFormat="1" ht="31.5" customHeight="1">
      <c r="A2" s="8"/>
      <c r="B2" s="200"/>
      <c r="C2" s="201" t="s">
        <v>317</v>
      </c>
      <c r="D2" s="146"/>
      <c r="F2" s="104"/>
      <c r="G2" s="104"/>
      <c r="H2" s="94"/>
      <c r="J2" s="110"/>
      <c r="K2" s="110"/>
      <c r="L2" s="110"/>
    </row>
    <row r="3" spans="1:16" ht="25.5" customHeight="1">
      <c r="B3" s="147" t="s">
        <v>20</v>
      </c>
      <c r="C3" s="294" t="s">
        <v>22</v>
      </c>
      <c r="D3" s="294"/>
      <c r="E3" s="294"/>
      <c r="F3" s="294"/>
      <c r="G3" s="294"/>
      <c r="H3" s="294"/>
      <c r="K3" s="103"/>
      <c r="L3" s="103"/>
      <c r="M3" s="103"/>
      <c r="N3" s="103"/>
      <c r="O3" s="103"/>
      <c r="P3" s="103"/>
    </row>
    <row r="4" spans="1:16" ht="18" customHeight="1">
      <c r="B4" s="13" t="s">
        <v>7</v>
      </c>
      <c r="D4" s="1"/>
      <c r="E4" s="1"/>
      <c r="F4" s="1"/>
      <c r="G4" s="1"/>
      <c r="H4" s="1"/>
    </row>
    <row r="5" spans="1:16" ht="18" customHeight="1">
      <c r="B5" s="13" t="s">
        <v>163</v>
      </c>
      <c r="D5" s="1"/>
      <c r="E5" s="1"/>
      <c r="F5" s="1"/>
      <c r="G5" s="1"/>
      <c r="H5" s="1"/>
      <c r="K5" s="1"/>
    </row>
    <row r="6" spans="1:16" ht="18" customHeight="1">
      <c r="B6" s="111" t="s">
        <v>319</v>
      </c>
      <c r="D6" s="1"/>
      <c r="E6" s="1"/>
      <c r="F6" s="1"/>
      <c r="G6" s="1"/>
      <c r="H6" s="1"/>
    </row>
    <row r="7" spans="1:16" ht="18" customHeight="1">
      <c r="B7" s="13" t="s">
        <v>81</v>
      </c>
      <c r="D7" s="1"/>
      <c r="E7" s="1"/>
      <c r="F7" s="1"/>
      <c r="G7" s="1"/>
      <c r="H7" s="1"/>
      <c r="J7" s="222" t="s">
        <v>277</v>
      </c>
      <c r="K7" s="1"/>
    </row>
    <row r="8" spans="1:16" ht="18" customHeight="1">
      <c r="C8" s="12"/>
      <c r="D8" s="12"/>
      <c r="E8" s="12"/>
      <c r="F8" s="12"/>
      <c r="G8" s="12"/>
      <c r="J8" s="152" t="s">
        <v>299</v>
      </c>
      <c r="K8" s="152"/>
      <c r="L8" s="152"/>
    </row>
    <row r="9" spans="1:16" ht="18" customHeight="1">
      <c r="C9" s="12"/>
      <c r="D9" s="12"/>
      <c r="E9" s="12"/>
      <c r="F9" s="12"/>
      <c r="G9" s="12"/>
      <c r="J9" s="152" t="s">
        <v>300</v>
      </c>
      <c r="K9" s="152"/>
      <c r="L9" s="152"/>
    </row>
    <row r="10" spans="1:16" ht="14.25" customHeight="1">
      <c r="C10" s="12"/>
      <c r="D10" s="12"/>
      <c r="E10" s="12"/>
      <c r="F10" s="12"/>
      <c r="G10" s="12"/>
      <c r="I10" s="75"/>
      <c r="K10" s="152"/>
      <c r="L10" s="152"/>
    </row>
    <row r="11" spans="1:16" ht="18" customHeight="1">
      <c r="C11" s="12"/>
      <c r="D11" s="12"/>
      <c r="E11" s="12"/>
      <c r="F11" s="12"/>
      <c r="G11" s="12"/>
      <c r="J11" s="152" t="s">
        <v>301</v>
      </c>
      <c r="K11" s="152"/>
      <c r="L11" s="152"/>
      <c r="M11" s="152"/>
      <c r="N11" s="152"/>
      <c r="O11" s="152"/>
    </row>
    <row r="12" spans="1:16" ht="18" customHeight="1">
      <c r="B12" s="37" t="s">
        <v>21</v>
      </c>
      <c r="C12" s="103" t="s">
        <v>23</v>
      </c>
      <c r="D12" s="12"/>
      <c r="E12" s="12"/>
      <c r="F12" s="12"/>
      <c r="G12" s="12"/>
      <c r="J12" s="154" t="s">
        <v>76</v>
      </c>
      <c r="K12" s="155" t="s">
        <v>302</v>
      </c>
      <c r="L12" s="223" t="s">
        <v>15</v>
      </c>
      <c r="M12" s="152"/>
      <c r="N12" s="152"/>
      <c r="O12" s="152"/>
    </row>
    <row r="13" spans="1:16" ht="18" customHeight="1">
      <c r="B13" s="13" t="s">
        <v>7</v>
      </c>
      <c r="C13" s="12"/>
      <c r="D13" s="12"/>
      <c r="E13" s="12"/>
      <c r="F13" s="12"/>
      <c r="G13" s="12"/>
      <c r="J13" s="154">
        <v>1</v>
      </c>
      <c r="K13" s="154" t="s">
        <v>18</v>
      </c>
      <c r="L13" s="224">
        <v>50</v>
      </c>
      <c r="M13" s="152"/>
      <c r="N13" s="152"/>
      <c r="O13" s="152"/>
    </row>
    <row r="14" spans="1:16" ht="18" customHeight="1">
      <c r="B14" s="13" t="s">
        <v>35</v>
      </c>
      <c r="J14" s="154">
        <v>2</v>
      </c>
      <c r="K14" s="154" t="s">
        <v>303</v>
      </c>
      <c r="L14" s="224">
        <v>250</v>
      </c>
      <c r="M14" s="152"/>
      <c r="N14" s="152"/>
      <c r="O14" s="152"/>
    </row>
    <row r="15" spans="1:16" ht="18" customHeight="1">
      <c r="B15" s="13" t="s">
        <v>34</v>
      </c>
      <c r="J15" s="154">
        <v>3</v>
      </c>
      <c r="K15" s="154" t="s">
        <v>304</v>
      </c>
      <c r="L15" s="224">
        <v>100</v>
      </c>
      <c r="M15" s="152"/>
      <c r="N15" s="152"/>
      <c r="O15" s="152"/>
    </row>
    <row r="16" spans="1:16" ht="13.5" customHeight="1">
      <c r="B16" s="13" t="s">
        <v>77</v>
      </c>
      <c r="J16" s="154">
        <v>4</v>
      </c>
      <c r="K16" s="154" t="s">
        <v>305</v>
      </c>
      <c r="L16" s="224">
        <v>550</v>
      </c>
      <c r="M16" s="152"/>
      <c r="N16" s="152"/>
      <c r="O16" s="152"/>
    </row>
    <row r="17" spans="2:16" ht="13.5" customHeight="1">
      <c r="J17" s="152"/>
      <c r="K17" s="152"/>
      <c r="L17" s="152"/>
      <c r="M17" s="152"/>
      <c r="N17" s="59" t="s">
        <v>43</v>
      </c>
      <c r="O17" s="152"/>
    </row>
    <row r="18" spans="2:16" ht="15" customHeight="1">
      <c r="J18" s="292" t="s">
        <v>306</v>
      </c>
      <c r="K18" s="293"/>
      <c r="L18" s="225"/>
      <c r="M18" s="152"/>
      <c r="N18" s="60">
        <f>SUM(L13:L16)</f>
        <v>950</v>
      </c>
      <c r="O18" s="152"/>
    </row>
    <row r="19" spans="2:16" ht="16.5" customHeight="1">
      <c r="J19" s="292" t="s">
        <v>307</v>
      </c>
      <c r="K19" s="293"/>
      <c r="L19" s="225"/>
      <c r="M19" s="152"/>
      <c r="N19" s="60">
        <f>SUM(L13:L16)</f>
        <v>950</v>
      </c>
      <c r="O19" s="152"/>
    </row>
    <row r="20" spans="2:16" ht="15" customHeight="1">
      <c r="J20" s="152"/>
      <c r="K20" s="152"/>
      <c r="L20" s="152"/>
      <c r="M20" s="152"/>
      <c r="N20" s="152"/>
      <c r="O20" s="152"/>
    </row>
    <row r="21" spans="2:16" ht="15" customHeight="1">
      <c r="J21" s="39" t="s">
        <v>308</v>
      </c>
      <c r="K21" s="217"/>
      <c r="L21" s="217"/>
      <c r="M21" s="152"/>
      <c r="N21" s="152"/>
      <c r="O21" s="152"/>
    </row>
    <row r="22" spans="2:16" ht="15" customHeight="1">
      <c r="K22" s="39" t="s">
        <v>309</v>
      </c>
      <c r="L22" s="226"/>
      <c r="M22" s="152"/>
      <c r="N22" s="152"/>
      <c r="O22" s="152"/>
    </row>
    <row r="23" spans="2:16" ht="8.25" customHeight="1">
      <c r="J23" s="39"/>
      <c r="L23" s="152"/>
    </row>
    <row r="24" spans="2:16" ht="15" customHeight="1"/>
    <row r="25" spans="2:16" ht="15" customHeight="1">
      <c r="K25" s="152"/>
      <c r="O25" s="152"/>
      <c r="P25" s="152"/>
    </row>
    <row r="26" spans="2:16" ht="15.75" customHeight="1">
      <c r="D26" s="84"/>
      <c r="E26" s="84"/>
      <c r="I26" s="34"/>
      <c r="K26" s="34"/>
      <c r="O26" s="152"/>
      <c r="P26" s="152"/>
    </row>
    <row r="27" spans="2:16" ht="15.75" customHeight="1">
      <c r="K27" s="152"/>
      <c r="O27" s="152"/>
      <c r="P27" s="152"/>
    </row>
    <row r="28" spans="2:16" ht="15.75" customHeight="1">
      <c r="K28" s="152"/>
      <c r="O28" s="152"/>
      <c r="P28" s="152"/>
    </row>
    <row r="29" spans="2:16" ht="15.75" customHeight="1">
      <c r="B29" s="23"/>
      <c r="K29" s="152"/>
      <c r="O29" s="152"/>
      <c r="P29" s="152"/>
    </row>
    <row r="30" spans="2:16" ht="13.5" customHeight="1">
      <c r="K30" s="152"/>
      <c r="O30" s="152"/>
      <c r="P30" s="152"/>
    </row>
    <row r="31" spans="2:16" ht="13.5" customHeight="1">
      <c r="K31" s="152"/>
      <c r="O31" s="152"/>
      <c r="P31" s="152"/>
    </row>
    <row r="32" spans="2:16" ht="13.5" customHeight="1">
      <c r="K32" s="152"/>
      <c r="O32" s="152"/>
      <c r="P32" s="152"/>
    </row>
    <row r="33" spans="4:16" ht="13.5" customHeight="1">
      <c r="K33" s="152"/>
      <c r="O33" s="152"/>
      <c r="P33" s="152"/>
    </row>
    <row r="34" spans="4:16" ht="13.5" customHeight="1">
      <c r="K34" s="152"/>
      <c r="O34" s="152"/>
      <c r="P34" s="152"/>
    </row>
    <row r="35" spans="4:16" ht="13.5" customHeight="1">
      <c r="K35" s="152"/>
      <c r="O35" s="152"/>
      <c r="P35" s="152"/>
    </row>
    <row r="36" spans="4:16" ht="13.5" customHeight="1">
      <c r="K36" s="152"/>
      <c r="O36" s="152"/>
      <c r="P36" s="152"/>
    </row>
    <row r="37" spans="4:16" ht="13.5" customHeight="1">
      <c r="K37" s="152"/>
      <c r="O37" s="152"/>
      <c r="P37" s="152"/>
    </row>
    <row r="38" spans="4:16" ht="13.5" customHeight="1">
      <c r="K38" s="152"/>
      <c r="O38" s="152"/>
      <c r="P38" s="152"/>
    </row>
    <row r="39" spans="4:16" ht="13.5" customHeight="1">
      <c r="K39" s="6"/>
      <c r="O39" s="152"/>
      <c r="P39" s="152"/>
    </row>
    <row r="40" spans="4:16" ht="13.5" customHeight="1">
      <c r="G40" s="93"/>
      <c r="H40" s="93"/>
      <c r="K40" s="6"/>
      <c r="O40" s="12"/>
      <c r="P40" s="12"/>
    </row>
    <row r="41" spans="4:16" ht="15.75" customHeight="1">
      <c r="D41" s="93"/>
      <c r="E41" s="93"/>
      <c r="F41" s="93"/>
      <c r="G41" s="93"/>
      <c r="H41" s="93"/>
      <c r="K41" s="152"/>
      <c r="O41" s="33"/>
      <c r="P41" s="33"/>
    </row>
    <row r="42" spans="4:16" ht="15.75" customHeight="1">
      <c r="D42" s="93"/>
      <c r="E42" s="93"/>
      <c r="F42" s="93"/>
      <c r="G42" s="84"/>
      <c r="H42" s="84"/>
      <c r="K42" s="152"/>
      <c r="L42" s="152"/>
      <c r="M42" s="152"/>
      <c r="N42" s="39"/>
      <c r="O42" s="39"/>
      <c r="P42" s="152"/>
    </row>
  </sheetData>
  <sheetProtection formatCells="0" formatColumns="0" formatRows="0" insertColumns="0" insertRows="0"/>
  <mergeCells count="3">
    <mergeCell ref="J19:K19"/>
    <mergeCell ref="C3:H3"/>
    <mergeCell ref="J18:K18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AC36"/>
  <sheetViews>
    <sheetView showGridLines="0" workbookViewId="0">
      <selection activeCell="I31" sqref="I31"/>
    </sheetView>
  </sheetViews>
  <sheetFormatPr defaultRowHeight="13.5"/>
  <cols>
    <col min="1" max="1" width="2.625" style="152" customWidth="1"/>
    <col min="2" max="2" width="9" style="152"/>
    <col min="3" max="3" width="4.125" style="152" bestFit="1" customWidth="1"/>
    <col min="4" max="4" width="12.375" style="152" bestFit="1" customWidth="1"/>
    <col min="5" max="6" width="5.625" style="152" customWidth="1"/>
    <col min="7" max="7" width="8.25" style="152" customWidth="1"/>
    <col min="8" max="8" width="13.125" style="152" customWidth="1"/>
    <col min="9" max="9" width="8" style="152" customWidth="1"/>
    <col min="10" max="10" width="5" style="152" customWidth="1"/>
    <col min="11" max="11" width="13.625" style="152" customWidth="1"/>
    <col min="12" max="12" width="7.25" style="152" customWidth="1"/>
    <col min="13" max="13" width="6" style="152" customWidth="1"/>
    <col min="14" max="14" width="7.375" style="152" customWidth="1"/>
    <col min="15" max="15" width="5.875" style="152" customWidth="1"/>
    <col min="16" max="16" width="5.125" style="152" customWidth="1"/>
    <col min="17" max="17" width="4.375" style="152" customWidth="1"/>
    <col min="18" max="18" width="5.875" style="152" customWidth="1"/>
    <col min="19" max="19" width="5.125" style="152" customWidth="1"/>
    <col min="20" max="20" width="6.5" style="152" customWidth="1"/>
    <col min="21" max="21" width="12.875" style="152" customWidth="1"/>
    <col min="22" max="22" width="9" style="152"/>
    <col min="23" max="23" width="7.5" style="152" customWidth="1"/>
    <col min="24" max="16384" width="9" style="152"/>
  </cols>
  <sheetData>
    <row r="1" spans="1:20" s="23" customFormat="1" ht="24" customHeight="1">
      <c r="A1" s="8"/>
      <c r="B1" s="145" t="s">
        <v>292</v>
      </c>
      <c r="C1" s="114"/>
      <c r="D1" s="114"/>
      <c r="E1" s="114"/>
      <c r="F1" s="114"/>
      <c r="G1" s="114"/>
      <c r="I1" s="145"/>
      <c r="Q1" s="145"/>
      <c r="S1" s="108"/>
      <c r="T1" s="108"/>
    </row>
    <row r="2" spans="1:20" ht="13.5" customHeight="1"/>
    <row r="3" spans="1:20" ht="19.5" customHeight="1">
      <c r="J3" s="202" t="s">
        <v>277</v>
      </c>
      <c r="K3" s="202"/>
      <c r="L3" s="202"/>
      <c r="M3" s="202"/>
      <c r="N3" s="202"/>
    </row>
    <row r="4" spans="1:20" ht="18" customHeight="1">
      <c r="C4" s="218"/>
      <c r="D4" s="218"/>
      <c r="E4" s="218"/>
      <c r="F4" s="218"/>
      <c r="G4" s="156"/>
      <c r="J4" s="164" t="s">
        <v>76</v>
      </c>
      <c r="K4" s="164" t="s">
        <v>5</v>
      </c>
      <c r="L4" s="164" t="s">
        <v>215</v>
      </c>
      <c r="M4" s="164" t="s">
        <v>122</v>
      </c>
    </row>
    <row r="5" spans="1:20" ht="18" customHeight="1">
      <c r="B5" s="295" t="s">
        <v>321</v>
      </c>
      <c r="C5" s="296"/>
      <c r="D5" s="296"/>
      <c r="E5" s="296"/>
      <c r="F5" s="296"/>
      <c r="G5" s="296"/>
      <c r="H5" s="188"/>
      <c r="J5" s="154">
        <v>1</v>
      </c>
      <c r="K5" s="89" t="s">
        <v>92</v>
      </c>
      <c r="L5" s="276">
        <v>100</v>
      </c>
      <c r="M5" s="220" t="s">
        <v>107</v>
      </c>
      <c r="O5" s="156"/>
    </row>
    <row r="6" spans="1:20" ht="18" customHeight="1">
      <c r="D6" s="165"/>
      <c r="E6" s="165"/>
      <c r="F6" s="165"/>
      <c r="G6" s="156"/>
      <c r="J6" s="154">
        <v>2</v>
      </c>
      <c r="K6" s="89" t="s">
        <v>93</v>
      </c>
      <c r="L6" s="276">
        <v>80</v>
      </c>
      <c r="M6" s="220" t="s">
        <v>107</v>
      </c>
    </row>
    <row r="7" spans="1:20" ht="18" customHeight="1">
      <c r="J7" s="154">
        <v>3</v>
      </c>
      <c r="K7" s="89" t="s">
        <v>94</v>
      </c>
      <c r="L7" s="276">
        <v>56</v>
      </c>
      <c r="M7" s="220"/>
      <c r="O7" s="156"/>
    </row>
    <row r="8" spans="1:20" ht="18" customHeight="1">
      <c r="J8" s="154">
        <v>4</v>
      </c>
      <c r="K8" s="89" t="s">
        <v>95</v>
      </c>
      <c r="L8" s="276"/>
      <c r="M8" s="220"/>
    </row>
    <row r="9" spans="1:20" ht="18" customHeight="1">
      <c r="A9" s="133"/>
      <c r="B9" s="297" t="s">
        <v>322</v>
      </c>
      <c r="C9" s="297"/>
      <c r="D9" s="297"/>
      <c r="E9" s="297"/>
      <c r="F9" s="297"/>
      <c r="G9" s="297"/>
      <c r="J9" s="154">
        <v>5</v>
      </c>
      <c r="K9" s="89" t="s">
        <v>96</v>
      </c>
      <c r="L9" s="276">
        <v>85</v>
      </c>
      <c r="M9" s="220" t="s">
        <v>107</v>
      </c>
    </row>
    <row r="10" spans="1:20" ht="18" customHeight="1">
      <c r="J10" s="154">
        <v>6</v>
      </c>
      <c r="K10" s="89" t="s">
        <v>97</v>
      </c>
      <c r="L10" s="276">
        <v>25</v>
      </c>
      <c r="M10" s="220" t="s">
        <v>120</v>
      </c>
    </row>
    <row r="11" spans="1:20" ht="18" customHeight="1">
      <c r="J11" s="154">
        <v>7</v>
      </c>
      <c r="K11" s="89" t="s">
        <v>98</v>
      </c>
      <c r="L11" s="276">
        <v>63</v>
      </c>
      <c r="M11" s="220"/>
    </row>
    <row r="12" spans="1:20" ht="18" customHeight="1">
      <c r="J12" s="154">
        <v>8</v>
      </c>
      <c r="K12" s="89" t="s">
        <v>99</v>
      </c>
      <c r="L12" s="276">
        <v>57</v>
      </c>
      <c r="M12" s="220" t="s">
        <v>106</v>
      </c>
    </row>
    <row r="13" spans="1:20" ht="18" customHeight="1">
      <c r="B13" s="295" t="s">
        <v>320</v>
      </c>
      <c r="C13" s="296"/>
      <c r="D13" s="296"/>
      <c r="E13" s="296"/>
      <c r="F13" s="296"/>
      <c r="G13" s="296"/>
      <c r="J13" s="154">
        <v>9</v>
      </c>
      <c r="K13" s="89" t="s">
        <v>100</v>
      </c>
      <c r="L13" s="276">
        <v>63</v>
      </c>
      <c r="M13" s="221" t="s">
        <v>106</v>
      </c>
    </row>
    <row r="14" spans="1:20" ht="18" customHeight="1">
      <c r="J14" s="154">
        <v>10</v>
      </c>
      <c r="K14" s="89" t="s">
        <v>101</v>
      </c>
      <c r="L14" s="276">
        <v>38</v>
      </c>
      <c r="M14" s="221" t="s">
        <v>106</v>
      </c>
    </row>
    <row r="15" spans="1:20" ht="18" customHeight="1">
      <c r="D15" s="165"/>
      <c r="E15" s="165"/>
      <c r="F15" s="165"/>
      <c r="G15" s="156"/>
      <c r="J15"/>
      <c r="K15"/>
      <c r="L15"/>
      <c r="M15"/>
    </row>
    <row r="16" spans="1:20" ht="18" customHeight="1">
      <c r="D16" s="165"/>
      <c r="E16" s="165"/>
      <c r="F16" s="165"/>
      <c r="G16" s="156"/>
      <c r="J16"/>
      <c r="K16"/>
      <c r="L16"/>
      <c r="M16"/>
      <c r="N16" s="59" t="s">
        <v>43</v>
      </c>
    </row>
    <row r="17" spans="4:29" ht="18" customHeight="1">
      <c r="D17" s="165"/>
      <c r="E17" s="165"/>
      <c r="F17" s="165"/>
      <c r="G17" s="156"/>
      <c r="K17" s="175" t="s">
        <v>293</v>
      </c>
      <c r="L17" s="213"/>
      <c r="M17" s="152" t="s">
        <v>24</v>
      </c>
      <c r="N17" s="60">
        <f>COUNTA(K5:K14)</f>
        <v>10</v>
      </c>
      <c r="O17" s="231" t="s">
        <v>294</v>
      </c>
    </row>
    <row r="18" spans="4:29" ht="18" customHeight="1">
      <c r="K18" s="156" t="s">
        <v>295</v>
      </c>
      <c r="L18" s="213"/>
      <c r="M18" s="152" t="s">
        <v>24</v>
      </c>
      <c r="N18" s="60">
        <f>COUNT(L5:L14)</f>
        <v>9</v>
      </c>
      <c r="O18" s="231" t="s">
        <v>296</v>
      </c>
    </row>
    <row r="19" spans="4:29" ht="18" customHeight="1"/>
    <row r="20" spans="4:29" ht="18" customHeight="1">
      <c r="K20" s="156" t="s">
        <v>297</v>
      </c>
      <c r="L20" s="213"/>
      <c r="M20" s="152" t="s">
        <v>24</v>
      </c>
      <c r="N20" s="60">
        <f>COUNTBLANK(M5:M14)</f>
        <v>3</v>
      </c>
      <c r="O20" s="231" t="s">
        <v>298</v>
      </c>
    </row>
    <row r="21" spans="4:29" ht="18" customHeight="1"/>
    <row r="22" spans="4:29" ht="18" customHeight="1">
      <c r="Z22" s="5"/>
    </row>
    <row r="23" spans="4:29" ht="18" customHeight="1">
      <c r="AC23" s="127"/>
    </row>
    <row r="24" spans="4:29" ht="18" customHeight="1">
      <c r="Z24" s="5"/>
    </row>
    <row r="25" spans="4:29" ht="18" customHeight="1">
      <c r="Z25" s="5"/>
    </row>
    <row r="26" spans="4:29" ht="18" customHeight="1">
      <c r="Z26" s="5"/>
    </row>
    <row r="27" spans="4:29" ht="18" customHeight="1">
      <c r="Z27" s="5"/>
    </row>
    <row r="28" spans="4:29" ht="13.5" customHeight="1">
      <c r="Z28" s="112"/>
    </row>
    <row r="29" spans="4:29" ht="18" customHeight="1"/>
    <row r="30" spans="4:29" ht="13.5" customHeight="1"/>
    <row r="31" spans="4:29" ht="13.5" customHeight="1"/>
    <row r="32" spans="4:29" ht="15.75" customHeight="1">
      <c r="H32" s="113"/>
    </row>
    <row r="33" spans="8:8" ht="15.75" customHeight="1"/>
    <row r="34" spans="8:8" ht="15.75" customHeight="1">
      <c r="H34" s="113"/>
    </row>
    <row r="36" spans="8:8">
      <c r="H36" s="113"/>
    </row>
  </sheetData>
  <sheetProtection formatCells="0" formatColumns="0" formatRows="0" insertColumns="0" insertRows="0"/>
  <mergeCells count="3">
    <mergeCell ref="B5:G5"/>
    <mergeCell ref="B9:G9"/>
    <mergeCell ref="B13:G13"/>
  </mergeCells>
  <phoneticPr fontId="6"/>
  <dataValidations count="1">
    <dataValidation type="list" allowBlank="1" showInputMessage="1" showErrorMessage="1" sqref="M5:M14">
      <formula1>"A,B,C"</formula1>
    </dataValidation>
  </dataValidations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CCFF99"/>
  </sheetPr>
  <dimension ref="A1:R26"/>
  <sheetViews>
    <sheetView showGridLines="0" workbookViewId="0">
      <selection activeCell="L32" sqref="L32"/>
    </sheetView>
  </sheetViews>
  <sheetFormatPr defaultRowHeight="13.5"/>
  <cols>
    <col min="1" max="1" width="1.125" customWidth="1"/>
    <col min="2" max="3" width="4.125" bestFit="1" customWidth="1"/>
    <col min="4" max="4" width="12.375" bestFit="1" customWidth="1"/>
    <col min="5" max="5" width="6.125" customWidth="1"/>
    <col min="6" max="6" width="15.5" customWidth="1"/>
    <col min="7" max="7" width="4.75" customWidth="1"/>
    <col min="8" max="8" width="13.875" customWidth="1"/>
    <col min="9" max="9" width="12.875" customWidth="1"/>
    <col min="10" max="10" width="2.25" customWidth="1"/>
    <col min="11" max="11" width="6.125" customWidth="1"/>
    <col min="12" max="12" width="17.875" customWidth="1"/>
    <col min="13" max="14" width="7" customWidth="1"/>
  </cols>
  <sheetData>
    <row r="1" spans="1:18" s="35" customFormat="1" ht="25.5" customHeight="1">
      <c r="A1" s="8"/>
      <c r="B1" s="145" t="s">
        <v>179</v>
      </c>
      <c r="C1" s="114"/>
      <c r="D1" s="114"/>
      <c r="E1" s="114"/>
      <c r="F1" s="114"/>
      <c r="G1" s="108" t="s">
        <v>147</v>
      </c>
      <c r="K1" s="108"/>
      <c r="L1" s="108"/>
      <c r="M1" s="108"/>
      <c r="N1" s="108"/>
      <c r="O1" s="108"/>
    </row>
    <row r="2" spans="1:18" ht="18.75" customHeight="1">
      <c r="F2" s="13"/>
      <c r="G2" s="13"/>
    </row>
    <row r="3" spans="1:18" ht="17.25" customHeight="1">
      <c r="J3" s="202"/>
      <c r="K3" s="202" t="s">
        <v>277</v>
      </c>
    </row>
    <row r="4" spans="1:18" ht="21.75" customHeight="1">
      <c r="C4" s="93"/>
      <c r="D4" s="93"/>
      <c r="E4" s="93"/>
      <c r="F4" s="10"/>
      <c r="G4" s="10"/>
      <c r="K4" s="299" t="s">
        <v>413</v>
      </c>
      <c r="L4" s="299"/>
      <c r="M4" s="299"/>
      <c r="N4" s="299"/>
      <c r="O4" s="219"/>
      <c r="P4" s="236"/>
      <c r="Q4" s="236"/>
      <c r="R4" s="236"/>
    </row>
    <row r="5" spans="1:18" ht="24.75" customHeight="1">
      <c r="B5" s="298" t="s">
        <v>180</v>
      </c>
      <c r="C5" s="298"/>
      <c r="D5" s="298"/>
      <c r="E5" s="298"/>
      <c r="F5" s="298"/>
      <c r="G5" s="298"/>
      <c r="H5" s="298"/>
      <c r="I5" s="298"/>
      <c r="J5" s="133"/>
      <c r="K5" s="300"/>
      <c r="L5" s="300"/>
      <c r="M5" s="300"/>
      <c r="N5" s="300"/>
      <c r="P5" s="236"/>
      <c r="Q5" s="236"/>
      <c r="R5" s="236"/>
    </row>
    <row r="6" spans="1:18" ht="25.5" customHeight="1">
      <c r="D6" s="84"/>
      <c r="E6" s="84"/>
      <c r="F6" s="10"/>
      <c r="G6" s="10"/>
      <c r="K6" s="66" t="s">
        <v>76</v>
      </c>
      <c r="L6" s="66" t="s">
        <v>5</v>
      </c>
      <c r="M6" s="66" t="s">
        <v>6</v>
      </c>
      <c r="N6" s="66" t="s">
        <v>125</v>
      </c>
      <c r="P6" s="236"/>
      <c r="Q6" s="236"/>
      <c r="R6" s="236"/>
    </row>
    <row r="7" spans="1:18" ht="15.75" customHeight="1">
      <c r="D7" s="84"/>
      <c r="E7" s="84"/>
      <c r="F7" s="10"/>
      <c r="G7" s="10"/>
      <c r="K7" s="2">
        <v>1</v>
      </c>
      <c r="L7" s="90" t="s">
        <v>92</v>
      </c>
      <c r="M7" s="89">
        <v>100</v>
      </c>
      <c r="N7" s="209"/>
      <c r="P7" s="236"/>
      <c r="Q7" s="236"/>
      <c r="R7" s="236"/>
    </row>
    <row r="8" spans="1:18" ht="15.75" customHeight="1">
      <c r="D8" s="84"/>
      <c r="E8" s="84"/>
      <c r="F8" s="10"/>
      <c r="G8" s="10"/>
      <c r="K8" s="2">
        <v>2</v>
      </c>
      <c r="L8" s="90" t="s">
        <v>93</v>
      </c>
      <c r="M8" s="89">
        <v>80</v>
      </c>
      <c r="N8" s="155"/>
      <c r="P8" s="236"/>
      <c r="Q8" s="236"/>
      <c r="R8" s="236"/>
    </row>
    <row r="9" spans="1:18" ht="15.75" customHeight="1">
      <c r="D9" s="84"/>
      <c r="E9" s="84"/>
      <c r="F9" s="10"/>
      <c r="G9" s="10"/>
      <c r="K9" s="2">
        <v>3</v>
      </c>
      <c r="L9" s="90" t="s">
        <v>94</v>
      </c>
      <c r="M9" s="89">
        <v>56</v>
      </c>
      <c r="N9" s="155"/>
      <c r="P9" s="236"/>
      <c r="Q9" s="236"/>
      <c r="R9" s="236"/>
    </row>
    <row r="10" spans="1:18" ht="15.75" customHeight="1">
      <c r="D10" s="84"/>
      <c r="E10" s="84"/>
      <c r="F10" s="10"/>
      <c r="G10" s="10"/>
      <c r="K10" s="2">
        <v>4</v>
      </c>
      <c r="L10" s="90" t="s">
        <v>95</v>
      </c>
      <c r="M10" s="89">
        <v>74</v>
      </c>
      <c r="N10" s="155"/>
    </row>
    <row r="11" spans="1:18" ht="15.75" customHeight="1">
      <c r="K11" s="2">
        <v>5</v>
      </c>
      <c r="L11" s="90" t="s">
        <v>96</v>
      </c>
      <c r="M11" s="89">
        <v>85</v>
      </c>
      <c r="N11" s="155"/>
    </row>
    <row r="12" spans="1:18" ht="15.75" customHeight="1">
      <c r="K12" s="2">
        <v>6</v>
      </c>
      <c r="L12" s="90" t="s">
        <v>97</v>
      </c>
      <c r="M12" s="89">
        <v>25</v>
      </c>
      <c r="N12" s="155"/>
    </row>
    <row r="13" spans="1:18" ht="15.75" customHeight="1">
      <c r="K13" s="2">
        <v>7</v>
      </c>
      <c r="L13" s="90" t="s">
        <v>98</v>
      </c>
      <c r="M13" s="89">
        <v>63</v>
      </c>
      <c r="N13" s="155"/>
    </row>
    <row r="14" spans="1:18" ht="15.75" customHeight="1">
      <c r="K14" s="2">
        <v>8</v>
      </c>
      <c r="L14" s="90" t="s">
        <v>99</v>
      </c>
      <c r="M14" s="89">
        <v>57</v>
      </c>
      <c r="N14" s="155"/>
    </row>
    <row r="15" spans="1:18" ht="15.75" customHeight="1">
      <c r="K15" s="2">
        <v>9</v>
      </c>
      <c r="L15" s="90" t="s">
        <v>100</v>
      </c>
      <c r="M15" s="89">
        <v>63</v>
      </c>
      <c r="N15" s="96"/>
    </row>
    <row r="16" spans="1:18" ht="15.75" customHeight="1">
      <c r="K16" s="2">
        <v>10</v>
      </c>
      <c r="L16" s="90" t="s">
        <v>101</v>
      </c>
      <c r="M16" s="89">
        <v>38</v>
      </c>
      <c r="N16" s="96"/>
    </row>
    <row r="17" spans="7:11" ht="13.5" customHeight="1">
      <c r="G17" s="5"/>
    </row>
    <row r="18" spans="7:11" ht="13.5" customHeight="1">
      <c r="G18" s="5"/>
      <c r="K18" s="97" t="s">
        <v>181</v>
      </c>
    </row>
    <row r="19" spans="7:11" ht="13.5" customHeight="1">
      <c r="G19" s="5"/>
      <c r="K19" s="111"/>
    </row>
    <row r="20" spans="7:11" ht="13.5" customHeight="1">
      <c r="G20" s="5"/>
    </row>
    <row r="21" spans="7:11" ht="13.5" customHeight="1">
      <c r="G21" s="5"/>
    </row>
    <row r="22" spans="7:11" ht="13.5" customHeight="1">
      <c r="G22" s="5"/>
    </row>
    <row r="23" spans="7:11" ht="13.5" customHeight="1">
      <c r="G23" s="112"/>
    </row>
    <row r="24" spans="7:11" ht="13.5" customHeight="1">
      <c r="G24" s="112"/>
    </row>
    <row r="25" spans="7:11" ht="15.75" customHeight="1"/>
    <row r="26" spans="7:11" ht="15.75" customHeight="1"/>
  </sheetData>
  <sheetProtection formatCells="0" formatColumns="0" formatRows="0" insertColumns="0" insertRows="0"/>
  <mergeCells count="2">
    <mergeCell ref="B5:I5"/>
    <mergeCell ref="K4:N5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CFF99"/>
  </sheetPr>
  <dimension ref="A1:U27"/>
  <sheetViews>
    <sheetView showGridLines="0" workbookViewId="0">
      <selection activeCell="N33" sqref="N33"/>
    </sheetView>
  </sheetViews>
  <sheetFormatPr defaultRowHeight="13.5"/>
  <cols>
    <col min="1" max="1" width="1.25" customWidth="1"/>
    <col min="2" max="3" width="4.125" bestFit="1" customWidth="1"/>
    <col min="4" max="4" width="12.375" bestFit="1" customWidth="1"/>
    <col min="5" max="6" width="5.625" customWidth="1"/>
    <col min="7" max="7" width="3.75" customWidth="1"/>
    <col min="8" max="8" width="15.25" bestFit="1" customWidth="1"/>
    <col min="9" max="9" width="7.375" customWidth="1"/>
    <col min="10" max="10" width="2.875" bestFit="1" customWidth="1"/>
    <col min="11" max="11" width="6.625" customWidth="1"/>
    <col min="12" max="12" width="3.5" customWidth="1"/>
    <col min="13" max="13" width="4.375" customWidth="1"/>
    <col min="14" max="14" width="5.875" customWidth="1"/>
    <col min="15" max="15" width="14.875" customWidth="1"/>
    <col min="16" max="18" width="6.25" customWidth="1"/>
  </cols>
  <sheetData>
    <row r="1" spans="1:21" s="35" customFormat="1" ht="25.5" customHeight="1">
      <c r="A1" s="8"/>
      <c r="B1" s="145" t="s">
        <v>178</v>
      </c>
      <c r="C1" s="114"/>
      <c r="D1" s="114"/>
      <c r="E1" s="114"/>
      <c r="F1" s="114"/>
      <c r="G1" s="94"/>
      <c r="I1" s="108" t="s">
        <v>104</v>
      </c>
      <c r="J1" s="108"/>
      <c r="K1" s="108"/>
      <c r="L1" s="108"/>
    </row>
    <row r="2" spans="1:21" ht="30" customHeight="1">
      <c r="D2" s="33"/>
      <c r="E2" s="33"/>
      <c r="F2" s="33"/>
      <c r="M2" s="202" t="s">
        <v>277</v>
      </c>
    </row>
    <row r="3" spans="1:21" ht="14.25" customHeight="1">
      <c r="F3" s="13"/>
      <c r="M3" s="299" t="s">
        <v>348</v>
      </c>
      <c r="N3" s="299"/>
      <c r="O3" s="299"/>
      <c r="P3" s="299"/>
      <c r="Q3" s="299"/>
      <c r="S3" s="149"/>
    </row>
    <row r="4" spans="1:21" ht="13.5" customHeight="1">
      <c r="M4" s="301" t="s">
        <v>219</v>
      </c>
      <c r="N4" s="301"/>
      <c r="O4" s="301"/>
      <c r="P4" s="301"/>
      <c r="Q4" s="301"/>
      <c r="R4" s="227"/>
      <c r="S4" s="265"/>
    </row>
    <row r="5" spans="1:21" ht="17.25" customHeight="1">
      <c r="B5" s="295" t="s">
        <v>108</v>
      </c>
      <c r="C5" s="295"/>
      <c r="D5" s="295"/>
      <c r="E5" s="295"/>
      <c r="F5" s="295"/>
      <c r="G5" s="295"/>
      <c r="H5" s="295"/>
      <c r="S5" s="265"/>
      <c r="T5" s="236"/>
    </row>
    <row r="6" spans="1:21" ht="15" customHeight="1">
      <c r="D6" s="84"/>
      <c r="E6" s="84"/>
      <c r="F6" s="10"/>
      <c r="N6" s="66" t="s">
        <v>76</v>
      </c>
      <c r="O6" s="66" t="s">
        <v>5</v>
      </c>
      <c r="P6" s="66" t="s">
        <v>6</v>
      </c>
      <c r="Q6" s="66" t="s">
        <v>123</v>
      </c>
      <c r="S6" s="265"/>
      <c r="T6" s="236"/>
    </row>
    <row r="7" spans="1:21" ht="18" customHeight="1">
      <c r="D7" s="84"/>
      <c r="E7" s="84"/>
      <c r="F7" s="10"/>
      <c r="N7" s="2">
        <v>1</v>
      </c>
      <c r="O7" s="90" t="s">
        <v>92</v>
      </c>
      <c r="P7" s="89">
        <v>100</v>
      </c>
      <c r="Q7" s="158" t="str">
        <f>IF(P7&gt;=80,"A",IF(P7&gt;40,"B","C"))</f>
        <v>A</v>
      </c>
      <c r="S7" s="265"/>
      <c r="T7" s="236"/>
    </row>
    <row r="8" spans="1:21" ht="15.75" customHeight="1">
      <c r="D8" s="84"/>
      <c r="E8" s="84"/>
      <c r="F8" s="10"/>
      <c r="H8" s="34"/>
      <c r="N8" s="2">
        <v>2</v>
      </c>
      <c r="O8" s="90" t="s">
        <v>93</v>
      </c>
      <c r="P8" s="89">
        <v>80</v>
      </c>
      <c r="Q8" s="158" t="str">
        <f t="shared" ref="Q8:Q16" si="0">IF(P8&gt;=80,"A",IF(P8&gt;40,"B","C"))</f>
        <v>A</v>
      </c>
      <c r="S8" s="265"/>
      <c r="T8" s="236"/>
    </row>
    <row r="9" spans="1:21" ht="15.75" customHeight="1">
      <c r="D9" s="84"/>
      <c r="E9" s="84"/>
      <c r="F9" s="10"/>
      <c r="N9" s="2">
        <v>3</v>
      </c>
      <c r="O9" s="90" t="s">
        <v>94</v>
      </c>
      <c r="P9" s="89">
        <v>56</v>
      </c>
      <c r="Q9" s="158" t="str">
        <f t="shared" si="0"/>
        <v>B</v>
      </c>
      <c r="S9" s="265"/>
      <c r="T9" s="236"/>
    </row>
    <row r="10" spans="1:21" ht="15.75" customHeight="1">
      <c r="D10" s="84"/>
      <c r="E10" s="84"/>
      <c r="F10" s="10"/>
      <c r="N10" s="2">
        <v>4</v>
      </c>
      <c r="O10" s="90" t="s">
        <v>95</v>
      </c>
      <c r="P10" s="89">
        <v>74</v>
      </c>
      <c r="Q10" s="158" t="str">
        <f t="shared" si="0"/>
        <v>B</v>
      </c>
      <c r="S10" s="265"/>
      <c r="T10" s="236"/>
    </row>
    <row r="11" spans="1:21" ht="15.75" customHeight="1">
      <c r="N11" s="2">
        <v>5</v>
      </c>
      <c r="O11" s="90" t="s">
        <v>96</v>
      </c>
      <c r="P11" s="89">
        <v>85</v>
      </c>
      <c r="Q11" s="158" t="str">
        <f t="shared" si="0"/>
        <v>A</v>
      </c>
      <c r="S11" s="265"/>
      <c r="T11" s="236"/>
      <c r="U11" s="95"/>
    </row>
    <row r="12" spans="1:21" ht="15.75" customHeight="1">
      <c r="N12" s="2">
        <v>6</v>
      </c>
      <c r="O12" s="90" t="s">
        <v>97</v>
      </c>
      <c r="P12" s="89">
        <v>25</v>
      </c>
      <c r="Q12" s="158" t="str">
        <f t="shared" si="0"/>
        <v>C</v>
      </c>
      <c r="S12" s="265"/>
      <c r="T12" s="236"/>
    </row>
    <row r="13" spans="1:21" ht="15.75" customHeight="1">
      <c r="N13" s="2">
        <v>7</v>
      </c>
      <c r="O13" s="90" t="s">
        <v>98</v>
      </c>
      <c r="P13" s="89">
        <v>63</v>
      </c>
      <c r="Q13" s="158" t="str">
        <f t="shared" si="0"/>
        <v>B</v>
      </c>
      <c r="S13" s="265"/>
      <c r="T13" s="236"/>
    </row>
    <row r="14" spans="1:21" ht="13.5" customHeight="1">
      <c r="N14" s="2">
        <v>8</v>
      </c>
      <c r="O14" s="90" t="s">
        <v>99</v>
      </c>
      <c r="P14" s="89">
        <v>57</v>
      </c>
      <c r="Q14" s="158" t="str">
        <f t="shared" si="0"/>
        <v>B</v>
      </c>
      <c r="S14" s="265"/>
      <c r="T14" s="236"/>
    </row>
    <row r="15" spans="1:21" ht="13.5" customHeight="1">
      <c r="N15" s="2">
        <v>9</v>
      </c>
      <c r="O15" s="90" t="s">
        <v>100</v>
      </c>
      <c r="P15" s="89">
        <v>63</v>
      </c>
      <c r="Q15" s="158" t="str">
        <f t="shared" si="0"/>
        <v>B</v>
      </c>
      <c r="S15" s="265"/>
      <c r="T15" s="236"/>
    </row>
    <row r="16" spans="1:21" ht="13.5" customHeight="1">
      <c r="N16" s="2">
        <v>10</v>
      </c>
      <c r="O16" s="90" t="s">
        <v>101</v>
      </c>
      <c r="P16" s="89">
        <v>38</v>
      </c>
      <c r="Q16" s="158" t="str">
        <f t="shared" si="0"/>
        <v>C</v>
      </c>
      <c r="S16" s="265"/>
      <c r="T16" s="236"/>
    </row>
    <row r="17" spans="6:18" ht="13.5" customHeight="1">
      <c r="R17" s="59" t="s">
        <v>43</v>
      </c>
    </row>
    <row r="18" spans="6:18" ht="15.75" customHeight="1">
      <c r="N18" s="5"/>
      <c r="O18" s="113" t="s">
        <v>119</v>
      </c>
      <c r="P18" s="213"/>
      <c r="Q18" s="127" t="s">
        <v>24</v>
      </c>
      <c r="R18" s="60">
        <f>COUNTIF(P7:P16,"&gt;=80")</f>
        <v>3</v>
      </c>
    </row>
    <row r="19" spans="6:18" ht="9.75" customHeight="1">
      <c r="O19" s="5"/>
      <c r="P19" s="1"/>
      <c r="R19" s="12"/>
    </row>
    <row r="20" spans="6:18" ht="16.5" customHeight="1">
      <c r="N20" s="5"/>
      <c r="O20" s="113" t="s">
        <v>124</v>
      </c>
      <c r="P20" s="213"/>
      <c r="Q20" s="127" t="s">
        <v>24</v>
      </c>
      <c r="R20" s="60">
        <f>COUNTIF(Q7:Q16,"A")</f>
        <v>3</v>
      </c>
    </row>
    <row r="21" spans="6:18" ht="15.75" customHeight="1"/>
    <row r="22" spans="6:18" ht="13.5" customHeight="1">
      <c r="O22" s="113" t="s">
        <v>335</v>
      </c>
      <c r="P22" s="213"/>
      <c r="Q22" s="127" t="s">
        <v>24</v>
      </c>
      <c r="R22" s="60">
        <f>COUNTIF(Q7:Q16,"B")</f>
        <v>5</v>
      </c>
    </row>
    <row r="23" spans="6:18" ht="13.5" customHeight="1"/>
    <row r="24" spans="6:18" ht="13.5" customHeight="1">
      <c r="O24" s="113" t="s">
        <v>336</v>
      </c>
      <c r="P24" s="213"/>
      <c r="Q24" s="127" t="s">
        <v>24</v>
      </c>
      <c r="R24" s="60">
        <f>COUNTIF(Q7:Q16,"C")</f>
        <v>2</v>
      </c>
    </row>
    <row r="25" spans="6:18" ht="15.75" customHeight="1"/>
    <row r="26" spans="6:18" ht="15.75" customHeight="1">
      <c r="F26" s="48"/>
    </row>
    <row r="27" spans="6:18" ht="15.75" customHeight="1"/>
  </sheetData>
  <sheetProtection formatCells="0" formatColumns="0" formatRows="0" insertColumns="0" insertRows="0"/>
  <mergeCells count="3">
    <mergeCell ref="B5:H5"/>
    <mergeCell ref="M3:Q3"/>
    <mergeCell ref="M4:Q4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99CC"/>
  </sheetPr>
  <dimension ref="B1:M23"/>
  <sheetViews>
    <sheetView showGridLines="0" workbookViewId="0">
      <selection activeCell="G35" sqref="G35"/>
    </sheetView>
  </sheetViews>
  <sheetFormatPr defaultRowHeight="13.5"/>
  <cols>
    <col min="1" max="1" width="1.875" customWidth="1"/>
    <col min="3" max="3" width="9.25" bestFit="1" customWidth="1"/>
    <col min="4" max="4" width="9.125" bestFit="1" customWidth="1"/>
    <col min="5" max="5" width="9.75" customWidth="1"/>
  </cols>
  <sheetData>
    <row r="1" spans="2:13" s="35" customFormat="1" ht="25.5" customHeight="1">
      <c r="B1" s="145" t="s">
        <v>118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2:13" ht="9.75" customHeight="1"/>
    <row r="3" spans="2:13" ht="16.5" customHeight="1">
      <c r="B3" s="13" t="s">
        <v>36</v>
      </c>
    </row>
    <row r="4" spans="2:13" ht="16.5" customHeight="1">
      <c r="B4" s="13" t="s">
        <v>78</v>
      </c>
    </row>
    <row r="5" spans="2:13" ht="16.5" customHeight="1">
      <c r="B5" s="13" t="s">
        <v>25</v>
      </c>
    </row>
    <row r="6" spans="2:13" ht="12" customHeight="1"/>
    <row r="7" spans="2:13">
      <c r="B7" t="s">
        <v>26</v>
      </c>
      <c r="C7" t="s">
        <v>28</v>
      </c>
    </row>
    <row r="8" spans="2:13" ht="17.25" customHeight="1">
      <c r="C8" t="s">
        <v>37</v>
      </c>
    </row>
    <row r="9" spans="2:13">
      <c r="B9" s="31"/>
      <c r="C9" s="66" t="s">
        <v>13</v>
      </c>
      <c r="D9" s="66" t="s">
        <v>14</v>
      </c>
      <c r="E9" s="66" t="s">
        <v>15</v>
      </c>
      <c r="H9" s="18"/>
    </row>
    <row r="10" spans="2:13" ht="17.25" customHeight="1">
      <c r="B10" s="32" t="s">
        <v>16</v>
      </c>
      <c r="C10" s="40">
        <v>100</v>
      </c>
      <c r="D10" s="27">
        <v>5</v>
      </c>
      <c r="E10" s="46"/>
      <c r="F10" t="s">
        <v>33</v>
      </c>
    </row>
    <row r="11" spans="2:13" ht="17.25" customHeight="1">
      <c r="B11" s="32" t="s">
        <v>17</v>
      </c>
      <c r="C11" s="40">
        <v>150</v>
      </c>
      <c r="D11" s="27">
        <v>10</v>
      </c>
      <c r="E11" s="77"/>
      <c r="F11" t="s">
        <v>29</v>
      </c>
    </row>
    <row r="12" spans="2:13" ht="17.25" customHeight="1">
      <c r="B12" s="32" t="s">
        <v>18</v>
      </c>
      <c r="C12" s="40">
        <v>10</v>
      </c>
      <c r="D12" s="27">
        <v>7</v>
      </c>
      <c r="E12" s="77"/>
      <c r="F12" t="s">
        <v>131</v>
      </c>
    </row>
    <row r="13" spans="2:13" ht="12.75" customHeight="1"/>
    <row r="14" spans="2:13" ht="15.75" customHeight="1">
      <c r="B14" t="s">
        <v>27</v>
      </c>
      <c r="C14" t="s">
        <v>73</v>
      </c>
    </row>
    <row r="15" spans="2:13" ht="15.75" customHeight="1">
      <c r="C15" t="s">
        <v>126</v>
      </c>
    </row>
    <row r="16" spans="2:13" ht="15.75" customHeight="1">
      <c r="C16" t="s">
        <v>220</v>
      </c>
    </row>
    <row r="17" spans="2:9">
      <c r="C17" s="16"/>
      <c r="D17" s="66" t="s">
        <v>14</v>
      </c>
      <c r="E17" s="66" t="s">
        <v>15</v>
      </c>
      <c r="H17" s="18"/>
    </row>
    <row r="18" spans="2:9" ht="17.25">
      <c r="C18" s="47" t="s">
        <v>38</v>
      </c>
      <c r="D18" s="27">
        <v>5</v>
      </c>
      <c r="E18" s="46"/>
      <c r="F18" t="s">
        <v>127</v>
      </c>
      <c r="H18" s="28"/>
    </row>
    <row r="19" spans="2:9" ht="17.25" customHeight="1">
      <c r="B19" s="1"/>
      <c r="C19" s="47" t="s">
        <v>39</v>
      </c>
      <c r="D19" s="27">
        <v>10</v>
      </c>
      <c r="E19" s="77"/>
      <c r="F19" t="s">
        <v>128</v>
      </c>
    </row>
    <row r="20" spans="2:9" ht="17.25" customHeight="1">
      <c r="C20" s="47" t="s">
        <v>40</v>
      </c>
      <c r="D20" s="27">
        <v>7</v>
      </c>
      <c r="E20" s="77"/>
      <c r="F20" t="s">
        <v>129</v>
      </c>
    </row>
    <row r="21" spans="2:9" ht="17.25" customHeight="1">
      <c r="C21" s="47" t="s">
        <v>75</v>
      </c>
      <c r="D21" s="27">
        <v>15</v>
      </c>
      <c r="E21" s="77"/>
      <c r="F21" t="s">
        <v>130</v>
      </c>
      <c r="I21" s="29"/>
    </row>
    <row r="22" spans="2:9" ht="8.25" customHeight="1" thickBot="1"/>
    <row r="23" spans="2:9" ht="16.5" customHeight="1" thickBot="1">
      <c r="C23" s="42" t="s">
        <v>19</v>
      </c>
      <c r="D23" s="45">
        <v>100</v>
      </c>
    </row>
  </sheetData>
  <sheetProtection formatCells="0" formatColumns="0" formatRows="0" insertColumns="0" insertRows="0" insertHyperlinks="0" deleteColumns="0" deleteRows="0" sort="0" autoFilter="0" pivotTables="0"/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CCFFCC"/>
  </sheetPr>
  <dimension ref="A1:O26"/>
  <sheetViews>
    <sheetView showGridLines="0" workbookViewId="0">
      <selection activeCell="L28" sqref="L28"/>
    </sheetView>
  </sheetViews>
  <sheetFormatPr defaultRowHeight="13.5"/>
  <cols>
    <col min="1" max="1" width="1.875" customWidth="1"/>
    <col min="2" max="3" width="4.125" bestFit="1" customWidth="1"/>
    <col min="4" max="4" width="12.375" bestFit="1" customWidth="1"/>
    <col min="5" max="6" width="6.125" customWidth="1"/>
    <col min="7" max="7" width="9.125" customWidth="1"/>
    <col min="8" max="8" width="6.625" customWidth="1"/>
    <col min="9" max="9" width="12.125" bestFit="1" customWidth="1"/>
    <col min="10" max="10" width="17.875" customWidth="1"/>
    <col min="11" max="11" width="6.375" customWidth="1"/>
    <col min="12" max="12" width="12.375" customWidth="1"/>
    <col min="15" max="15" width="4.625" customWidth="1"/>
  </cols>
  <sheetData>
    <row r="1" spans="1:15" s="35" customFormat="1" ht="25.5" customHeight="1">
      <c r="A1" s="8"/>
      <c r="B1" s="145" t="s">
        <v>182</v>
      </c>
      <c r="C1" s="114"/>
      <c r="D1" s="114"/>
      <c r="E1" s="114"/>
      <c r="F1" s="114"/>
      <c r="G1" s="114"/>
      <c r="I1" s="108" t="s">
        <v>109</v>
      </c>
      <c r="J1" s="108"/>
      <c r="K1" s="108"/>
      <c r="L1" s="108"/>
    </row>
    <row r="2" spans="1:15" ht="13.5" customHeight="1"/>
    <row r="3" spans="1:15" ht="19.5" customHeight="1">
      <c r="K3" s="202" t="s">
        <v>277</v>
      </c>
    </row>
    <row r="4" spans="1:15" ht="13.5" customHeight="1">
      <c r="C4" s="93"/>
      <c r="D4" s="93"/>
      <c r="E4" s="93"/>
      <c r="F4" s="93"/>
      <c r="G4" s="10"/>
      <c r="K4" s="299" t="s">
        <v>310</v>
      </c>
      <c r="L4" s="299"/>
      <c r="M4" s="299"/>
      <c r="N4" s="299"/>
      <c r="O4" s="299"/>
    </row>
    <row r="5" spans="1:15" ht="24.75" customHeight="1">
      <c r="B5" s="295" t="s">
        <v>110</v>
      </c>
      <c r="C5" s="295"/>
      <c r="D5" s="295"/>
      <c r="E5" s="295"/>
      <c r="F5" s="295"/>
      <c r="G5" s="295"/>
      <c r="H5" s="295"/>
      <c r="K5" s="299" t="s">
        <v>352</v>
      </c>
      <c r="L5" s="299"/>
      <c r="M5" s="299"/>
      <c r="N5" s="299"/>
      <c r="O5" s="299"/>
    </row>
    <row r="6" spans="1:15" ht="19.5" customHeight="1">
      <c r="D6" s="84"/>
      <c r="E6" s="84"/>
      <c r="F6" s="84"/>
      <c r="G6" s="10"/>
      <c r="K6" s="151" t="s">
        <v>200</v>
      </c>
      <c r="L6" s="151" t="s">
        <v>201</v>
      </c>
      <c r="M6" s="151" t="s">
        <v>184</v>
      </c>
      <c r="N6" s="151" t="s">
        <v>202</v>
      </c>
    </row>
    <row r="7" spans="1:15" ht="18" customHeight="1">
      <c r="D7" s="84"/>
      <c r="E7" s="84"/>
      <c r="F7" s="84"/>
      <c r="G7" s="10"/>
      <c r="K7" s="154">
        <v>1</v>
      </c>
      <c r="L7" s="154" t="s">
        <v>185</v>
      </c>
      <c r="M7" s="166">
        <v>13</v>
      </c>
      <c r="N7" s="163"/>
    </row>
    <row r="8" spans="1:15" ht="15.75" customHeight="1">
      <c r="D8" s="84"/>
      <c r="E8" s="84"/>
      <c r="F8" s="84"/>
      <c r="G8" s="10"/>
      <c r="I8" s="34"/>
      <c r="K8" s="154">
        <v>2</v>
      </c>
      <c r="L8" s="154" t="s">
        <v>186</v>
      </c>
      <c r="M8" s="166">
        <v>17</v>
      </c>
      <c r="N8" s="158"/>
      <c r="O8" s="152"/>
    </row>
    <row r="9" spans="1:15" ht="15.75" customHeight="1">
      <c r="D9" s="84"/>
      <c r="E9" s="84"/>
      <c r="F9" s="84"/>
      <c r="G9" s="10"/>
      <c r="K9" s="154">
        <v>3</v>
      </c>
      <c r="L9" s="154" t="s">
        <v>187</v>
      </c>
      <c r="M9" s="166">
        <v>16.8</v>
      </c>
      <c r="N9" s="158"/>
      <c r="O9" s="152"/>
    </row>
    <row r="10" spans="1:15" ht="15.75" customHeight="1">
      <c r="D10" s="84"/>
      <c r="E10" s="84"/>
      <c r="F10" s="84"/>
      <c r="G10" s="10"/>
      <c r="K10" s="154">
        <v>4</v>
      </c>
      <c r="L10" s="154" t="s">
        <v>188</v>
      </c>
      <c r="M10" s="166">
        <v>15.8</v>
      </c>
      <c r="N10" s="158"/>
      <c r="O10" s="152"/>
    </row>
    <row r="11" spans="1:15" ht="15.75" customHeight="1">
      <c r="K11" s="154">
        <v>5</v>
      </c>
      <c r="L11" s="154" t="s">
        <v>189</v>
      </c>
      <c r="M11" s="166">
        <v>19.5</v>
      </c>
      <c r="N11" s="158"/>
      <c r="O11" s="152"/>
    </row>
    <row r="12" spans="1:15" ht="15.75" customHeight="1">
      <c r="K12" s="154">
        <v>6</v>
      </c>
      <c r="L12" s="154" t="s">
        <v>190</v>
      </c>
      <c r="M12" s="166">
        <v>18</v>
      </c>
      <c r="N12" s="158"/>
      <c r="O12" s="152"/>
    </row>
    <row r="13" spans="1:15" ht="15.75" customHeight="1">
      <c r="K13" s="154">
        <v>7</v>
      </c>
      <c r="L13" s="154" t="s">
        <v>191</v>
      </c>
      <c r="M13" s="166">
        <v>16.5</v>
      </c>
      <c r="N13" s="158"/>
      <c r="O13" s="152"/>
    </row>
    <row r="14" spans="1:15" ht="13.5" customHeight="1">
      <c r="I14" s="13"/>
      <c r="K14" s="154">
        <v>8</v>
      </c>
      <c r="L14" s="154" t="s">
        <v>192</v>
      </c>
      <c r="M14" s="166">
        <v>15.7</v>
      </c>
      <c r="N14" s="158"/>
      <c r="O14" s="152"/>
    </row>
    <row r="15" spans="1:15" ht="13.5" customHeight="1">
      <c r="K15" s="154">
        <v>9</v>
      </c>
      <c r="L15" s="154" t="s">
        <v>193</v>
      </c>
      <c r="M15" s="166">
        <v>19</v>
      </c>
      <c r="N15" s="158"/>
      <c r="O15" s="152"/>
    </row>
    <row r="16" spans="1:15" ht="13.5" customHeight="1">
      <c r="K16" s="154">
        <v>10</v>
      </c>
      <c r="L16" s="154" t="s">
        <v>194</v>
      </c>
      <c r="M16" s="166">
        <v>18.8</v>
      </c>
      <c r="N16" s="158"/>
      <c r="O16" s="152"/>
    </row>
    <row r="17" spans="11:15" ht="13.5" customHeight="1">
      <c r="K17" s="154">
        <v>11</v>
      </c>
      <c r="L17" s="154" t="s">
        <v>195</v>
      </c>
      <c r="M17" s="166">
        <v>16.399999999999999</v>
      </c>
      <c r="N17" s="158"/>
      <c r="O17" s="152"/>
    </row>
    <row r="18" spans="11:15" ht="13.5" customHeight="1">
      <c r="K18" s="154">
        <v>12</v>
      </c>
      <c r="L18" s="154" t="s">
        <v>196</v>
      </c>
      <c r="M18" s="166">
        <v>12.5</v>
      </c>
      <c r="N18" s="158"/>
      <c r="O18" s="152"/>
    </row>
    <row r="19" spans="11:15" ht="13.5" customHeight="1">
      <c r="K19" s="154">
        <v>13</v>
      </c>
      <c r="L19" s="154" t="s">
        <v>197</v>
      </c>
      <c r="M19" s="166">
        <v>14.3</v>
      </c>
      <c r="N19" s="158"/>
      <c r="O19" s="152"/>
    </row>
    <row r="20" spans="11:15" ht="13.5" customHeight="1">
      <c r="K20" s="154">
        <v>14</v>
      </c>
      <c r="L20" s="154" t="s">
        <v>198</v>
      </c>
      <c r="M20" s="166">
        <v>17</v>
      </c>
      <c r="N20" s="158"/>
      <c r="O20" s="152"/>
    </row>
    <row r="21" spans="11:15" ht="13.5" customHeight="1">
      <c r="K21" s="154">
        <v>15</v>
      </c>
      <c r="L21" s="154" t="s">
        <v>199</v>
      </c>
      <c r="M21" s="166">
        <v>20</v>
      </c>
      <c r="N21" s="158"/>
      <c r="O21" s="152"/>
    </row>
    <row r="22" spans="11:15" ht="13.5" customHeight="1">
      <c r="K22" s="97" t="s">
        <v>181</v>
      </c>
      <c r="L22" s="152"/>
      <c r="M22" s="152"/>
      <c r="N22" s="152"/>
    </row>
    <row r="23" spans="11:15" ht="13.5" customHeight="1"/>
    <row r="24" spans="11:15" ht="13.5" customHeight="1"/>
    <row r="25" spans="11:15" ht="15.75" customHeight="1"/>
    <row r="26" spans="11:15" ht="15.75" customHeight="1"/>
  </sheetData>
  <sheetProtection formatCells="0" formatColumns="0" formatRows="0" insertColumns="0" insertRows="0"/>
  <mergeCells count="3">
    <mergeCell ref="B5:H5"/>
    <mergeCell ref="K4:O4"/>
    <mergeCell ref="K5:O5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6</vt:i4>
      </vt:variant>
    </vt:vector>
  </HeadingPairs>
  <TitlesOfParts>
    <vt:vector size="33" baseType="lpstr">
      <vt:lpstr>表紙</vt:lpstr>
      <vt:lpstr>ファイルの種類</vt:lpstr>
      <vt:lpstr>計算確認</vt:lpstr>
      <vt:lpstr>関数の挿入</vt:lpstr>
      <vt:lpstr>COUNT</vt:lpstr>
      <vt:lpstr>IF</vt:lpstr>
      <vt:lpstr>COUNTIF</vt:lpstr>
      <vt:lpstr>絶対参照</vt:lpstr>
      <vt:lpstr>RANK</vt:lpstr>
      <vt:lpstr>VLOOKUP</vt:lpstr>
      <vt:lpstr>セルの表示形式</vt:lpstr>
      <vt:lpstr>条件付き書式</vt:lpstr>
      <vt:lpstr>操作シート</vt:lpstr>
      <vt:lpstr>印刷１</vt:lpstr>
      <vt:lpstr>印刷２</vt:lpstr>
      <vt:lpstr>印刷３</vt:lpstr>
      <vt:lpstr>保存</vt:lpstr>
      <vt:lpstr>演習１</vt:lpstr>
      <vt:lpstr>演習２</vt:lpstr>
      <vt:lpstr>演習３</vt:lpstr>
      <vt:lpstr>印刷４</vt:lpstr>
      <vt:lpstr>ウィンドウ枠の固定</vt:lpstr>
      <vt:lpstr>IF 入れ子</vt:lpstr>
      <vt:lpstr>COUNTIF (2)</vt:lpstr>
      <vt:lpstr>セル参照</vt:lpstr>
      <vt:lpstr>Sheet3</vt:lpstr>
      <vt:lpstr>Sheet5</vt:lpstr>
      <vt:lpstr>印刷１!Print_Area</vt:lpstr>
      <vt:lpstr>印刷４!Print_Area</vt:lpstr>
      <vt:lpstr>演習１!Print_Area</vt:lpstr>
      <vt:lpstr>演習２!Print_Area</vt:lpstr>
      <vt:lpstr>操作シート!Print_Area</vt:lpstr>
      <vt:lpstr>表紙!Print_Area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Yamaura</dc:creator>
  <cp:lastModifiedBy>it05</cp:lastModifiedBy>
  <cp:lastPrinted>2017-08-02T04:34:23Z</cp:lastPrinted>
  <dcterms:created xsi:type="dcterms:W3CDTF">2005-07-17T05:37:21Z</dcterms:created>
  <dcterms:modified xsi:type="dcterms:W3CDTF">2017-08-02T08:45:27Z</dcterms:modified>
</cp:coreProperties>
</file>