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00-ITアドバイザー関係\■ミーティング\R06ミーティング\08_12月2日\"/>
    </mc:Choice>
  </mc:AlternateContent>
  <xr:revisionPtr revIDLastSave="0" documentId="13_ncr:1_{EBAC2295-3F2B-4A50-AD2D-DE592450DC02}" xr6:coauthVersionLast="47" xr6:coauthVersionMax="47" xr10:uidLastSave="{00000000-0000-0000-0000-000000000000}"/>
  <bookViews>
    <workbookView xWindow="20370" yWindow="-120" windowWidth="29040" windowHeight="15720" tabRatio="869" xr2:uid="{00000000-000D-0000-FFFF-FFFF00000000}"/>
  </bookViews>
  <sheets>
    <sheet name="表紙" sheetId="68" r:id="rId1"/>
    <sheet name="文字列操作" sheetId="91" r:id="rId2"/>
    <sheet name="条件付き書式" sheetId="90" r:id="rId3"/>
    <sheet name="セルの表示形式" sheetId="94" r:id="rId4"/>
    <sheet name="COUNT" sheetId="92" r:id="rId5"/>
    <sheet name="COUNTIF" sheetId="74" r:id="rId6"/>
    <sheet name="COUNTIFS" sheetId="71" r:id="rId7"/>
    <sheet name="絶対参照" sheetId="49" r:id="rId8"/>
    <sheet name="RANK" sheetId="93" r:id="rId9"/>
    <sheet name="VLOOKUP" sheetId="78" r:id="rId10"/>
    <sheet name="MATCH-OFFSET" sheetId="77" state="hidden" r:id="rId11"/>
    <sheet name="IF" sheetId="50" r:id="rId12"/>
    <sheet name="IF 入れ子" sheetId="84" r:id="rId13"/>
    <sheet name="IF・AND" sheetId="81" state="hidden" r:id="rId14"/>
    <sheet name="データシート" sheetId="85" r:id="rId15"/>
    <sheet name="並べ替え" sheetId="86" r:id="rId16"/>
    <sheet name="抽出" sheetId="87" r:id="rId17"/>
    <sheet name="演習1" sheetId="88" r:id="rId18"/>
    <sheet name="演習2" sheetId="95" r:id="rId19"/>
    <sheet name="演習3" sheetId="96" r:id="rId20"/>
    <sheet name="演習4" sheetId="97" r:id="rId21"/>
    <sheet name="入力規則" sheetId="82" state="hidden" r:id="rId22"/>
    <sheet name="入力規則・応用" sheetId="80" state="hidden" r:id="rId23"/>
    <sheet name="保存" sheetId="83" state="hidden" r:id="rId24"/>
  </sheets>
  <definedNames>
    <definedName name="_xlnm._FilterDatabase" localSheetId="14" hidden="1">データシート!$A$11:$N$111</definedName>
    <definedName name="_xlnm._FilterDatabase" localSheetId="17" hidden="1">演習1!$A$18:$F$53</definedName>
    <definedName name="_xlnm.Print_Area" localSheetId="18">演習2!$C$1:$O$21</definedName>
    <definedName name="_xlnm.Print_Area" localSheetId="19">演習3!$C$1:$M$24</definedName>
    <definedName name="_xlnm.Print_Area" localSheetId="7">絶対参照!$A$1:$T$33</definedName>
    <definedName name="_xlnm.Print_Area" localSheetId="0">表紙!$A$1:$M$29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3" i="97" l="1"/>
  <c r="S13" i="97" s="1"/>
  <c r="Q13" i="97"/>
  <c r="R12" i="97"/>
  <c r="S12" i="97" s="1"/>
  <c r="Q12" i="97"/>
  <c r="R11" i="97"/>
  <c r="S11" i="97" s="1"/>
  <c r="Q11" i="97"/>
  <c r="R10" i="97"/>
  <c r="S10" i="97" s="1"/>
  <c r="Q10" i="97"/>
  <c r="R9" i="97"/>
  <c r="S9" i="97" s="1"/>
  <c r="Q9" i="97"/>
  <c r="R8" i="97"/>
  <c r="S8" i="97" s="1"/>
  <c r="Q8" i="97"/>
  <c r="R7" i="97"/>
  <c r="S7" i="97" s="1"/>
  <c r="Q7" i="97"/>
  <c r="R6" i="97"/>
  <c r="S6" i="97" s="1"/>
  <c r="Q6" i="97"/>
  <c r="R5" i="97"/>
  <c r="S5" i="97" s="1"/>
  <c r="Q5" i="97"/>
  <c r="R4" i="97"/>
  <c r="S4" i="97" s="1"/>
  <c r="Q4" i="97"/>
  <c r="N20" i="92" l="1"/>
  <c r="N18" i="92"/>
  <c r="N17" i="92"/>
  <c r="Q10" i="91" l="1"/>
  <c r="Q9" i="91"/>
  <c r="Q8" i="91"/>
  <c r="Q7" i="91"/>
  <c r="Q6" i="91"/>
  <c r="P31" i="90"/>
  <c r="O31" i="90"/>
  <c r="P30" i="90"/>
  <c r="O30" i="90"/>
  <c r="P29" i="90"/>
  <c r="O29" i="90"/>
  <c r="P28" i="90"/>
  <c r="O28" i="90"/>
  <c r="P27" i="90"/>
  <c r="O27" i="90"/>
  <c r="P26" i="90"/>
  <c r="O26" i="90"/>
  <c r="P25" i="90"/>
  <c r="O25" i="90"/>
  <c r="P24" i="90"/>
  <c r="O24" i="90"/>
  <c r="P23" i="90"/>
  <c r="O23" i="90"/>
  <c r="P22" i="90"/>
  <c r="O22" i="90"/>
  <c r="P17" i="90"/>
  <c r="O17" i="90"/>
  <c r="P16" i="90"/>
  <c r="O16" i="90"/>
  <c r="P15" i="90"/>
  <c r="O15" i="90"/>
  <c r="P14" i="90"/>
  <c r="O14" i="90"/>
  <c r="P13" i="90"/>
  <c r="O13" i="90"/>
  <c r="P12" i="90"/>
  <c r="O12" i="90"/>
  <c r="P11" i="90"/>
  <c r="O11" i="90"/>
  <c r="P10" i="90"/>
  <c r="O10" i="90"/>
  <c r="P9" i="90"/>
  <c r="O9" i="90"/>
  <c r="P8" i="90"/>
  <c r="O8" i="90"/>
  <c r="M111" i="85"/>
  <c r="N111" i="85" s="1"/>
  <c r="M110" i="85"/>
  <c r="N110" i="85" s="1"/>
  <c r="M109" i="85"/>
  <c r="N109" i="85" s="1"/>
  <c r="M108" i="85"/>
  <c r="N108" i="85" s="1"/>
  <c r="M107" i="85"/>
  <c r="N107" i="85" s="1"/>
  <c r="M106" i="85"/>
  <c r="N106" i="85" s="1"/>
  <c r="M105" i="85"/>
  <c r="N105" i="85" s="1"/>
  <c r="M104" i="85"/>
  <c r="N104" i="85" s="1"/>
  <c r="M103" i="85"/>
  <c r="N103" i="85" s="1"/>
  <c r="M102" i="85"/>
  <c r="N102" i="85" s="1"/>
  <c r="M101" i="85"/>
  <c r="N101" i="85" s="1"/>
  <c r="M100" i="85"/>
  <c r="N100" i="85" s="1"/>
  <c r="M99" i="85"/>
  <c r="N99" i="85" s="1"/>
  <c r="M98" i="85"/>
  <c r="N98" i="85" s="1"/>
  <c r="M97" i="85"/>
  <c r="N97" i="85" s="1"/>
  <c r="M96" i="85"/>
  <c r="N96" i="85" s="1"/>
  <c r="M95" i="85"/>
  <c r="N95" i="85" s="1"/>
  <c r="M94" i="85"/>
  <c r="N94" i="85" s="1"/>
  <c r="M93" i="85"/>
  <c r="N93" i="85" s="1"/>
  <c r="M92" i="85"/>
  <c r="N92" i="85" s="1"/>
  <c r="M91" i="85"/>
  <c r="N91" i="85" s="1"/>
  <c r="M90" i="85"/>
  <c r="N90" i="85" s="1"/>
  <c r="M89" i="85"/>
  <c r="N89" i="85" s="1"/>
  <c r="M88" i="85"/>
  <c r="N88" i="85" s="1"/>
  <c r="M87" i="85"/>
  <c r="N87" i="85" s="1"/>
  <c r="M86" i="85"/>
  <c r="N86" i="85" s="1"/>
  <c r="M85" i="85"/>
  <c r="N85" i="85" s="1"/>
  <c r="M84" i="85"/>
  <c r="N84" i="85" s="1"/>
  <c r="M83" i="85"/>
  <c r="N83" i="85" s="1"/>
  <c r="M82" i="85"/>
  <c r="N82" i="85" s="1"/>
  <c r="M81" i="85"/>
  <c r="N81" i="85" s="1"/>
  <c r="M80" i="85"/>
  <c r="N80" i="85" s="1"/>
  <c r="M79" i="85"/>
  <c r="N79" i="85" s="1"/>
  <c r="M78" i="85"/>
  <c r="N78" i="85" s="1"/>
  <c r="M77" i="85"/>
  <c r="N77" i="85" s="1"/>
  <c r="M76" i="85"/>
  <c r="N76" i="85" s="1"/>
  <c r="M75" i="85"/>
  <c r="N75" i="85" s="1"/>
  <c r="M74" i="85"/>
  <c r="N74" i="85" s="1"/>
  <c r="M73" i="85"/>
  <c r="N73" i="85" s="1"/>
  <c r="M72" i="85"/>
  <c r="N72" i="85" s="1"/>
  <c r="M71" i="85"/>
  <c r="N71" i="85" s="1"/>
  <c r="M70" i="85"/>
  <c r="N70" i="85" s="1"/>
  <c r="M69" i="85"/>
  <c r="N69" i="85" s="1"/>
  <c r="M68" i="85"/>
  <c r="N68" i="85" s="1"/>
  <c r="M67" i="85"/>
  <c r="N67" i="85" s="1"/>
  <c r="M66" i="85"/>
  <c r="N66" i="85" s="1"/>
  <c r="M65" i="85"/>
  <c r="N65" i="85" s="1"/>
  <c r="M64" i="85"/>
  <c r="N64" i="85" s="1"/>
  <c r="M63" i="85"/>
  <c r="N63" i="85" s="1"/>
  <c r="M62" i="85"/>
  <c r="N62" i="85" s="1"/>
  <c r="M61" i="85"/>
  <c r="N61" i="85" s="1"/>
  <c r="M60" i="85"/>
  <c r="N60" i="85" s="1"/>
  <c r="M59" i="85"/>
  <c r="N59" i="85" s="1"/>
  <c r="M58" i="85"/>
  <c r="N58" i="85" s="1"/>
  <c r="M57" i="85"/>
  <c r="N57" i="85" s="1"/>
  <c r="M56" i="85"/>
  <c r="N56" i="85" s="1"/>
  <c r="M55" i="85"/>
  <c r="N55" i="85" s="1"/>
  <c r="M54" i="85"/>
  <c r="N54" i="85" s="1"/>
  <c r="M53" i="85"/>
  <c r="N53" i="85" s="1"/>
  <c r="M52" i="85"/>
  <c r="N52" i="85" s="1"/>
  <c r="M51" i="85"/>
  <c r="N51" i="85" s="1"/>
  <c r="M50" i="85"/>
  <c r="N50" i="85" s="1"/>
  <c r="M49" i="85"/>
  <c r="N49" i="85" s="1"/>
  <c r="M48" i="85"/>
  <c r="N48" i="85" s="1"/>
  <c r="M47" i="85"/>
  <c r="N47" i="85" s="1"/>
  <c r="M46" i="85"/>
  <c r="N46" i="85" s="1"/>
  <c r="M45" i="85"/>
  <c r="N45" i="85" s="1"/>
  <c r="M44" i="85"/>
  <c r="N44" i="85" s="1"/>
  <c r="M43" i="85"/>
  <c r="N43" i="85" s="1"/>
  <c r="M42" i="85"/>
  <c r="N42" i="85" s="1"/>
  <c r="M41" i="85"/>
  <c r="N41" i="85" s="1"/>
  <c r="M40" i="85"/>
  <c r="N40" i="85" s="1"/>
  <c r="M39" i="85"/>
  <c r="N39" i="85" s="1"/>
  <c r="M38" i="85"/>
  <c r="N38" i="85" s="1"/>
  <c r="M37" i="85"/>
  <c r="N37" i="85" s="1"/>
  <c r="M36" i="85"/>
  <c r="N36" i="85" s="1"/>
  <c r="M35" i="85"/>
  <c r="N35" i="85" s="1"/>
  <c r="M34" i="85"/>
  <c r="N34" i="85" s="1"/>
  <c r="M33" i="85"/>
  <c r="N33" i="85" s="1"/>
  <c r="M32" i="85"/>
  <c r="N32" i="85" s="1"/>
  <c r="M31" i="85"/>
  <c r="N31" i="85" s="1"/>
  <c r="M30" i="85"/>
  <c r="N30" i="85" s="1"/>
  <c r="M29" i="85"/>
  <c r="N29" i="85" s="1"/>
  <c r="M28" i="85"/>
  <c r="N28" i="85" s="1"/>
  <c r="M27" i="85"/>
  <c r="N27" i="85" s="1"/>
  <c r="M26" i="85"/>
  <c r="N26" i="85" s="1"/>
  <c r="M25" i="85"/>
  <c r="N25" i="85" s="1"/>
  <c r="M24" i="85"/>
  <c r="N24" i="85" s="1"/>
  <c r="M23" i="85"/>
  <c r="N23" i="85" s="1"/>
  <c r="M22" i="85"/>
  <c r="N22" i="85" s="1"/>
  <c r="M21" i="85"/>
  <c r="N21" i="85" s="1"/>
  <c r="M20" i="85"/>
  <c r="N20" i="85" s="1"/>
  <c r="M19" i="85"/>
  <c r="N19" i="85" s="1"/>
  <c r="M18" i="85"/>
  <c r="N18" i="85" s="1"/>
  <c r="M17" i="85"/>
  <c r="N17" i="85" s="1"/>
  <c r="M16" i="85"/>
  <c r="N16" i="85" s="1"/>
  <c r="M15" i="85"/>
  <c r="N15" i="85" s="1"/>
  <c r="M14" i="85"/>
  <c r="N14" i="85" s="1"/>
  <c r="M13" i="85"/>
  <c r="N13" i="85" s="1"/>
  <c r="M12" i="85"/>
  <c r="N12" i="85" s="1"/>
  <c r="H20" i="81"/>
  <c r="H15" i="81"/>
  <c r="O14" i="77" l="1"/>
  <c r="O13" i="77"/>
  <c r="M21" i="71" l="1"/>
  <c r="O18" i="77" l="1"/>
  <c r="P21" i="74"/>
  <c r="P22" i="74"/>
  <c r="P20" i="74"/>
  <c r="M21" i="74"/>
  <c r="M22" i="74"/>
  <c r="M20" i="74"/>
  <c r="P22" i="71"/>
  <c r="P23" i="71"/>
  <c r="P21" i="71"/>
  <c r="M22" i="71"/>
  <c r="M23" i="71"/>
  <c r="Q27" i="49" l="1"/>
  <c r="R27" i="49"/>
  <c r="Q28" i="49"/>
  <c r="R28" i="49"/>
  <c r="Q29" i="49"/>
  <c r="R29" i="49"/>
  <c r="Q30" i="49"/>
  <c r="R30" i="49"/>
  <c r="Q31" i="49"/>
  <c r="R31" i="49"/>
  <c r="Q32" i="49"/>
  <c r="R32" i="49"/>
  <c r="P28" i="49"/>
  <c r="P29" i="49"/>
  <c r="P30" i="49"/>
  <c r="P31" i="49"/>
  <c r="P32" i="49"/>
  <c r="P27" i="49"/>
</calcChain>
</file>

<file path=xl/sharedStrings.xml><?xml version="1.0" encoding="utf-8"?>
<sst xmlns="http://schemas.openxmlformats.org/spreadsheetml/2006/main" count="1559" uniqueCount="835">
  <si>
    <t>論理式の作り方</t>
  </si>
  <si>
    <t>A＝B</t>
  </si>
  <si>
    <t>AとBが等しい</t>
  </si>
  <si>
    <t>A＞B</t>
  </si>
  <si>
    <t>AがBよりも大きい</t>
  </si>
  <si>
    <t>A＜B</t>
  </si>
  <si>
    <t>AがBよりも小さい</t>
  </si>
  <si>
    <t>A＞＝B</t>
  </si>
  <si>
    <t>AがB以上</t>
  </si>
  <si>
    <t>A＜＝B</t>
  </si>
  <si>
    <t>AがB以下</t>
  </si>
  <si>
    <t>Ａ＜＞Ｂ</t>
  </si>
  <si>
    <t>ＡとＢが等しくない</t>
  </si>
  <si>
    <t>番号</t>
    <rPh sb="0" eb="2">
      <t>バンゴウ</t>
    </rPh>
    <phoneticPr fontId="9"/>
  </si>
  <si>
    <t>氏名</t>
    <rPh sb="0" eb="2">
      <t>シメイ</t>
    </rPh>
    <phoneticPr fontId="9"/>
  </si>
  <si>
    <t>国語</t>
    <rPh sb="0" eb="2">
      <t>コクゴ</t>
    </rPh>
    <phoneticPr fontId="9"/>
  </si>
  <si>
    <t>相賀　A郎</t>
    <rPh sb="0" eb="2">
      <t>アイガ</t>
    </rPh>
    <rPh sb="4" eb="5">
      <t>ロウ</t>
    </rPh>
    <phoneticPr fontId="9"/>
  </si>
  <si>
    <t>①答えを表示したいセルをクリック</t>
    <rPh sb="1" eb="2">
      <t>コタ</t>
    </rPh>
    <rPh sb="4" eb="6">
      <t>ヒョウジ</t>
    </rPh>
    <phoneticPr fontId="9"/>
  </si>
  <si>
    <t>石川　B子</t>
    <rPh sb="0" eb="2">
      <t>イシカワ</t>
    </rPh>
    <rPh sb="4" eb="5">
      <t>コ</t>
    </rPh>
    <phoneticPr fontId="9"/>
  </si>
  <si>
    <t>宇野　C子</t>
    <rPh sb="0" eb="2">
      <t>ウノ</t>
    </rPh>
    <rPh sb="4" eb="5">
      <t>コ</t>
    </rPh>
    <phoneticPr fontId="9"/>
  </si>
  <si>
    <t>榎本　D美</t>
    <rPh sb="0" eb="2">
      <t>エノモト</t>
    </rPh>
    <rPh sb="4" eb="5">
      <t>ビ</t>
    </rPh>
    <phoneticPr fontId="9"/>
  </si>
  <si>
    <t>大場　Ｅ雄</t>
    <rPh sb="0" eb="2">
      <t>オオバ</t>
    </rPh>
    <rPh sb="4" eb="5">
      <t>オス</t>
    </rPh>
    <phoneticPr fontId="9"/>
  </si>
  <si>
    <t>加藤　Ｆ男</t>
    <rPh sb="0" eb="2">
      <t>カトウ</t>
    </rPh>
    <rPh sb="4" eb="5">
      <t>オトコ</t>
    </rPh>
    <phoneticPr fontId="9"/>
  </si>
  <si>
    <t>木村　Ｇ次</t>
    <rPh sb="0" eb="2">
      <t>キムラ</t>
    </rPh>
    <rPh sb="4" eb="5">
      <t>ジ</t>
    </rPh>
    <phoneticPr fontId="9"/>
  </si>
  <si>
    <t>栗原　Ｈ和</t>
    <rPh sb="0" eb="2">
      <t>クリハラ</t>
    </rPh>
    <rPh sb="4" eb="5">
      <t>ワ</t>
    </rPh>
    <phoneticPr fontId="9"/>
  </si>
  <si>
    <t>見城　Ｉ広</t>
    <rPh sb="0" eb="2">
      <t>ケンジョウ</t>
    </rPh>
    <rPh sb="4" eb="5">
      <t>ヒロシ</t>
    </rPh>
    <phoneticPr fontId="9"/>
  </si>
  <si>
    <t>向後　Ｊ</t>
    <rPh sb="0" eb="2">
      <t>コウゴ</t>
    </rPh>
    <phoneticPr fontId="9"/>
  </si>
  <si>
    <t>佐藤　Ｋ樹</t>
    <rPh sb="0" eb="2">
      <t>サトウ</t>
    </rPh>
    <rPh sb="4" eb="5">
      <t>キ</t>
    </rPh>
    <phoneticPr fontId="9"/>
  </si>
  <si>
    <t>清水　Ｌ生</t>
    <rPh sb="0" eb="2">
      <t>シミズ</t>
    </rPh>
    <rPh sb="4" eb="5">
      <t>ショウ</t>
    </rPh>
    <phoneticPr fontId="9"/>
  </si>
  <si>
    <t>鈴木　Ｍ</t>
    <rPh sb="0" eb="2">
      <t>スズキ</t>
    </rPh>
    <phoneticPr fontId="9"/>
  </si>
  <si>
    <t>立木　Ｎ彦</t>
    <rPh sb="0" eb="2">
      <t>タチキ</t>
    </rPh>
    <rPh sb="4" eb="5">
      <t>ビコ</t>
    </rPh>
    <phoneticPr fontId="9"/>
  </si>
  <si>
    <t>長野　Ｏ朗</t>
    <rPh sb="4" eb="5">
      <t>ロウ</t>
    </rPh>
    <phoneticPr fontId="9"/>
  </si>
  <si>
    <t>　計算式の作り方と絶対参照</t>
    <rPh sb="1" eb="3">
      <t>ケイサン</t>
    </rPh>
    <rPh sb="3" eb="4">
      <t>シキ</t>
    </rPh>
    <rPh sb="5" eb="6">
      <t>ツク</t>
    </rPh>
    <rPh sb="7" eb="8">
      <t>カタ</t>
    </rPh>
    <rPh sb="9" eb="11">
      <t>ゼッタイ</t>
    </rPh>
    <rPh sb="11" eb="13">
      <t>サンショウ</t>
    </rPh>
    <phoneticPr fontId="9"/>
  </si>
  <si>
    <t>単価</t>
    <rPh sb="0" eb="2">
      <t>タンカ</t>
    </rPh>
    <phoneticPr fontId="9"/>
  </si>
  <si>
    <t>数量</t>
    <rPh sb="0" eb="2">
      <t>スウリョウ</t>
    </rPh>
    <phoneticPr fontId="9"/>
  </si>
  <si>
    <t>金額</t>
    <rPh sb="0" eb="2">
      <t>キンガク</t>
    </rPh>
    <phoneticPr fontId="9"/>
  </si>
  <si>
    <t>消しゴム</t>
    <rPh sb="0" eb="1">
      <t>ケ</t>
    </rPh>
    <phoneticPr fontId="9"/>
  </si>
  <si>
    <t>画用紙</t>
    <rPh sb="0" eb="3">
      <t>ガヨウシ</t>
    </rPh>
    <phoneticPr fontId="9"/>
  </si>
  <si>
    <t>単　価</t>
    <rPh sb="0" eb="1">
      <t>タン</t>
    </rPh>
    <rPh sb="2" eb="3">
      <t>アタイ</t>
    </rPh>
    <phoneticPr fontId="9"/>
  </si>
  <si>
    <t>練習問題</t>
    <rPh sb="0" eb="2">
      <t>レンシュウ</t>
    </rPh>
    <rPh sb="2" eb="4">
      <t>モンダイ</t>
    </rPh>
    <phoneticPr fontId="9"/>
  </si>
  <si>
    <t>【方法１】</t>
    <rPh sb="1" eb="3">
      <t>ホウホウ</t>
    </rPh>
    <phoneticPr fontId="9"/>
  </si>
  <si>
    <t>「オートSUM」 ボタンから挿入する</t>
    <rPh sb="14" eb="16">
      <t>ソウニュウ</t>
    </rPh>
    <phoneticPr fontId="9"/>
  </si>
  <si>
    <t>③対象データの範囲をドラッグで選択し、「Enter」する</t>
    <rPh sb="1" eb="3">
      <t>タイショウ</t>
    </rPh>
    <rPh sb="7" eb="9">
      <t>ハンイ</t>
    </rPh>
    <rPh sb="15" eb="17">
      <t>センタク</t>
    </rPh>
    <phoneticPr fontId="9"/>
  </si>
  <si>
    <t>【方法２】</t>
    <rPh sb="1" eb="3">
      <t>ホウホウ</t>
    </rPh>
    <phoneticPr fontId="9"/>
  </si>
  <si>
    <t>「関数の挿入」ボタンから挿入する</t>
    <rPh sb="1" eb="3">
      <t>カンスウ</t>
    </rPh>
    <rPh sb="4" eb="6">
      <t>ソウニュウ</t>
    </rPh>
    <rPh sb="12" eb="14">
      <t>ソウニュウ</t>
    </rPh>
    <phoneticPr fontId="9"/>
  </si>
  <si>
    <t>②関数の挿入ボタンをクリック</t>
    <rPh sb="1" eb="3">
      <t>カンスウ</t>
    </rPh>
    <rPh sb="4" eb="6">
      <t>ソウニュウ</t>
    </rPh>
    <phoneticPr fontId="9"/>
  </si>
  <si>
    <t>③関数の分類から、該当の関数を指定し、「OK」する</t>
    <rPh sb="1" eb="3">
      <t>カンスウ</t>
    </rPh>
    <rPh sb="4" eb="6">
      <t>ブンルイ</t>
    </rPh>
    <rPh sb="9" eb="11">
      <t>ガイトウ</t>
    </rPh>
    <rPh sb="12" eb="14">
      <t>カンスウ</t>
    </rPh>
    <rPh sb="15" eb="17">
      <t>シテイ</t>
    </rPh>
    <phoneticPr fontId="9"/>
  </si>
  <si>
    <t>④各関数の引数を指定し、OKする</t>
    <rPh sb="1" eb="2">
      <t>カク</t>
    </rPh>
    <rPh sb="2" eb="4">
      <t>カンスウ</t>
    </rPh>
    <rPh sb="5" eb="7">
      <t>ヒキスウ</t>
    </rPh>
    <rPh sb="8" eb="10">
      <t>シテイ</t>
    </rPh>
    <phoneticPr fontId="9"/>
  </si>
  <si>
    <t>　（引数は、セルのクリックやドラッグで入力可です)</t>
    <rPh sb="2" eb="4">
      <t>ヒキスウ</t>
    </rPh>
    <rPh sb="19" eb="21">
      <t>ニュウリョク</t>
    </rPh>
    <rPh sb="21" eb="22">
      <t>カ</t>
    </rPh>
    <phoneticPr fontId="9"/>
  </si>
  <si>
    <t>【方法３】</t>
    <rPh sb="1" eb="3">
      <t>ホウホウ</t>
    </rPh>
    <phoneticPr fontId="9"/>
  </si>
  <si>
    <t>数式バーに直接入力する</t>
    <rPh sb="0" eb="2">
      <t>スウシキ</t>
    </rPh>
    <rPh sb="5" eb="7">
      <t>チョクセツ</t>
    </rPh>
    <rPh sb="7" eb="9">
      <t>ニュウリョク</t>
    </rPh>
    <phoneticPr fontId="9"/>
  </si>
  <si>
    <t>②セルに直接イコール　"= " を入力する</t>
    <rPh sb="4" eb="6">
      <t>チョクセツ</t>
    </rPh>
    <rPh sb="17" eb="19">
      <t>ニュウリョク</t>
    </rPh>
    <phoneticPr fontId="9"/>
  </si>
  <si>
    <t>③　"=" の後に関数名を入力</t>
    <rPh sb="7" eb="8">
      <t>アト</t>
    </rPh>
    <rPh sb="9" eb="11">
      <t>カンスウ</t>
    </rPh>
    <rPh sb="11" eb="12">
      <t>メイ</t>
    </rPh>
    <rPh sb="13" eb="15">
      <t>ニュウリョク</t>
    </rPh>
    <phoneticPr fontId="9"/>
  </si>
  <si>
    <t>＜例１＞</t>
    <rPh sb="1" eb="2">
      <t>レイ</t>
    </rPh>
    <phoneticPr fontId="9"/>
  </si>
  <si>
    <t>＜例2＞</t>
    <rPh sb="1" eb="2">
      <t>レイ</t>
    </rPh>
    <phoneticPr fontId="9"/>
  </si>
  <si>
    <t>※ 1番の判定を作成後、オートフィルで式をコピー</t>
    <rPh sb="3" eb="4">
      <t>バン</t>
    </rPh>
    <rPh sb="5" eb="7">
      <t>ハンテイ</t>
    </rPh>
    <rPh sb="8" eb="10">
      <t>サクセイ</t>
    </rPh>
    <rPh sb="10" eb="11">
      <t>ゴ</t>
    </rPh>
    <rPh sb="19" eb="20">
      <t>シキ</t>
    </rPh>
    <phoneticPr fontId="9"/>
  </si>
  <si>
    <t>ノート</t>
    <phoneticPr fontId="9"/>
  </si>
  <si>
    <t>相賀　A郎</t>
  </si>
  <si>
    <t>石川　B子</t>
  </si>
  <si>
    <t>宇野　C子</t>
  </si>
  <si>
    <t>榎本　D美</t>
  </si>
  <si>
    <t>大場　Ｅ雄</t>
  </si>
  <si>
    <t>加藤　Ｆ男</t>
  </si>
  <si>
    <t>木村　Ｇ次</t>
  </si>
  <si>
    <t>栗原　Ｈ和</t>
  </si>
  <si>
    <t>見城　Ｉ広</t>
  </si>
  <si>
    <t>向後　Ｊ</t>
  </si>
  <si>
    <t>セルに挿入した計算式は、オートフィル機能でコピーする事ができます</t>
    <rPh sb="3" eb="5">
      <t>ソウニュウ</t>
    </rPh>
    <rPh sb="7" eb="9">
      <t>ケイサン</t>
    </rPh>
    <rPh sb="9" eb="10">
      <t>シキ</t>
    </rPh>
    <rPh sb="18" eb="20">
      <t>キノウ</t>
    </rPh>
    <rPh sb="26" eb="27">
      <t>コト</t>
    </rPh>
    <phoneticPr fontId="9"/>
  </si>
  <si>
    <t>①消しゴムの金額欄に計算式を入力する（単価×数量）</t>
    <rPh sb="1" eb="2">
      <t>ケ</t>
    </rPh>
    <rPh sb="6" eb="8">
      <t>キンガク</t>
    </rPh>
    <rPh sb="8" eb="9">
      <t>ラン</t>
    </rPh>
    <rPh sb="10" eb="12">
      <t>ケイサン</t>
    </rPh>
    <rPh sb="12" eb="13">
      <t>シキ</t>
    </rPh>
    <rPh sb="14" eb="16">
      <t>ニュウリョク</t>
    </rPh>
    <rPh sb="19" eb="21">
      <t>タンカ</t>
    </rPh>
    <rPh sb="22" eb="24">
      <t>スウリョウ</t>
    </rPh>
    <phoneticPr fontId="9"/>
  </si>
  <si>
    <t>②オートフィルで式をコピーし、ノート＋画用紙の金額を求める</t>
    <rPh sb="8" eb="9">
      <t>シキ</t>
    </rPh>
    <rPh sb="19" eb="22">
      <t>ガヨウシ</t>
    </rPh>
    <rPh sb="23" eb="25">
      <t>キンガク</t>
    </rPh>
    <rPh sb="26" eb="27">
      <t>モト</t>
    </rPh>
    <phoneticPr fontId="9"/>
  </si>
  <si>
    <t>④引数がある場合は、 カッコの中に入力する</t>
    <rPh sb="1" eb="3">
      <t>ヒキスウ</t>
    </rPh>
    <rPh sb="6" eb="8">
      <t>バアイ</t>
    </rPh>
    <rPh sb="15" eb="16">
      <t>ナカ</t>
    </rPh>
    <rPh sb="17" eb="19">
      <t>ニュウリョク</t>
    </rPh>
    <phoneticPr fontId="9"/>
  </si>
  <si>
    <t>ノート</t>
    <phoneticPr fontId="9"/>
  </si>
  <si>
    <t>B</t>
    <phoneticPr fontId="9"/>
  </si>
  <si>
    <t>4月</t>
    <rPh sb="1" eb="2">
      <t>ガツ</t>
    </rPh>
    <phoneticPr fontId="9"/>
  </si>
  <si>
    <t>5月</t>
    <rPh sb="1" eb="2">
      <t>ガツ</t>
    </rPh>
    <phoneticPr fontId="9"/>
  </si>
  <si>
    <t>6月</t>
    <rPh sb="1" eb="2">
      <t>ガツ</t>
    </rPh>
    <phoneticPr fontId="9"/>
  </si>
  <si>
    <t>①４月の金額欄に計算式を入力する（単価×数量）</t>
    <rPh sb="2" eb="3">
      <t>ガツ</t>
    </rPh>
    <rPh sb="4" eb="6">
      <t>キンガク</t>
    </rPh>
    <rPh sb="6" eb="7">
      <t>ラン</t>
    </rPh>
    <rPh sb="8" eb="10">
      <t>ケイサン</t>
    </rPh>
    <rPh sb="10" eb="11">
      <t>シキ</t>
    </rPh>
    <rPh sb="12" eb="14">
      <t>ニュウリョク</t>
    </rPh>
    <rPh sb="17" eb="19">
      <t>タンカ</t>
    </rPh>
    <rPh sb="20" eb="22">
      <t>スウリョウ</t>
    </rPh>
    <phoneticPr fontId="9"/>
  </si>
  <si>
    <t>それぞれの月の金額を求め、表を完成させます</t>
    <rPh sb="5" eb="6">
      <t>ツキ</t>
    </rPh>
    <rPh sb="7" eb="9">
      <t>キンガク</t>
    </rPh>
    <rPh sb="10" eb="11">
      <t>モト</t>
    </rPh>
    <rPh sb="13" eb="14">
      <t>ヒョウ</t>
    </rPh>
    <rPh sb="15" eb="17">
      <t>カンセイ</t>
    </rPh>
    <phoneticPr fontId="9"/>
  </si>
  <si>
    <t>7月</t>
  </si>
  <si>
    <t>8月</t>
  </si>
  <si>
    <t>9月</t>
  </si>
  <si>
    <t>朝食を食べる</t>
    <rPh sb="0" eb="2">
      <t>チョウショク</t>
    </rPh>
    <rPh sb="3" eb="4">
      <t>タ</t>
    </rPh>
    <phoneticPr fontId="9"/>
  </si>
  <si>
    <t>○</t>
  </si>
  <si>
    <t>×</t>
  </si>
  <si>
    <t>　①朝食を食べる割合別に８０点以上の人数を計算しましょう</t>
    <rPh sb="2" eb="4">
      <t>チョウショク</t>
    </rPh>
    <rPh sb="5" eb="6">
      <t>タ</t>
    </rPh>
    <rPh sb="8" eb="10">
      <t>ワリアイ</t>
    </rPh>
    <rPh sb="10" eb="11">
      <t>ベツ</t>
    </rPh>
    <rPh sb="14" eb="15">
      <t>テン</t>
    </rPh>
    <rPh sb="15" eb="17">
      <t>イジョウ</t>
    </rPh>
    <rPh sb="18" eb="20">
      <t>ニンズ</t>
    </rPh>
    <rPh sb="21" eb="23">
      <t>ケイサン</t>
    </rPh>
    <phoneticPr fontId="9"/>
  </si>
  <si>
    <t>◎</t>
  </si>
  <si>
    <t>毎日朝食を
食べる</t>
    <rPh sb="0" eb="2">
      <t>マイニチ</t>
    </rPh>
    <rPh sb="2" eb="4">
      <t>チョウショク</t>
    </rPh>
    <rPh sb="6" eb="7">
      <t>タ</t>
    </rPh>
    <phoneticPr fontId="9"/>
  </si>
  <si>
    <t>就寝
時間は</t>
    <rPh sb="0" eb="2">
      <t>シュウシン</t>
    </rPh>
    <rPh sb="3" eb="5">
      <t>ジカン</t>
    </rPh>
    <phoneticPr fontId="9"/>
  </si>
  <si>
    <t>　②就寝時間別に50点未満の人数を計算しましょう</t>
    <rPh sb="2" eb="4">
      <t>シュウシン</t>
    </rPh>
    <rPh sb="4" eb="6">
      <t>ジカン</t>
    </rPh>
    <rPh sb="6" eb="7">
      <t>ベツ</t>
    </rPh>
    <rPh sb="10" eb="11">
      <t>テン</t>
    </rPh>
    <rPh sb="11" eb="13">
      <t>ミマン</t>
    </rPh>
    <rPh sb="14" eb="16">
      <t>ニンズウ</t>
    </rPh>
    <rPh sb="17" eb="19">
      <t>ケイサン</t>
    </rPh>
    <phoneticPr fontId="9"/>
  </si>
  <si>
    <t>就寝時間</t>
    <rPh sb="0" eb="2">
      <t>シュウシン</t>
    </rPh>
    <rPh sb="2" eb="4">
      <t>ジカン</t>
    </rPh>
    <phoneticPr fontId="9"/>
  </si>
  <si>
    <t>50点未満</t>
    <rPh sb="2" eb="3">
      <t>テン</t>
    </rPh>
    <rPh sb="3" eb="5">
      <t>ミマン</t>
    </rPh>
    <phoneticPr fontId="9"/>
  </si>
  <si>
    <t>◎</t>
    <phoneticPr fontId="9"/>
  </si>
  <si>
    <t>COUNTIFS関数</t>
    <rPh sb="8" eb="9">
      <t>セキ</t>
    </rPh>
    <rPh sb="9" eb="10">
      <t>カズ</t>
    </rPh>
    <phoneticPr fontId="9"/>
  </si>
  <si>
    <t>COUNTIFS</t>
    <phoneticPr fontId="9"/>
  </si>
  <si>
    <t>　　関数の挿入方法の基本</t>
    <rPh sb="2" eb="4">
      <t>カンスウ</t>
    </rPh>
    <rPh sb="5" eb="7">
      <t>ソウニュウ</t>
    </rPh>
    <rPh sb="7" eb="9">
      <t>ホウホウ</t>
    </rPh>
    <rPh sb="10" eb="12">
      <t>キホン</t>
    </rPh>
    <phoneticPr fontId="9"/>
  </si>
  <si>
    <t>②「ホーム」のオートSUMボタンで関数を選択</t>
    <rPh sb="17" eb="19">
      <t>カンスウ</t>
    </rPh>
    <rPh sb="20" eb="22">
      <t>センタク</t>
    </rPh>
    <phoneticPr fontId="9"/>
  </si>
  <si>
    <t>■指定した条件が真か偽かを判断し、それぞれの場合の値を返します</t>
    <rPh sb="1" eb="3">
      <t>シテイ</t>
    </rPh>
    <rPh sb="5" eb="7">
      <t>ジョウケン</t>
    </rPh>
    <rPh sb="8" eb="9">
      <t>シン</t>
    </rPh>
    <rPh sb="10" eb="11">
      <t>ギ</t>
    </rPh>
    <rPh sb="13" eb="15">
      <t>ハンダン</t>
    </rPh>
    <rPh sb="22" eb="24">
      <t>バアイ</t>
    </rPh>
    <rPh sb="25" eb="26">
      <t>アタイ</t>
    </rPh>
    <rPh sb="27" eb="28">
      <t>カエ</t>
    </rPh>
    <phoneticPr fontId="9"/>
  </si>
  <si>
    <t>★関数編</t>
    <rPh sb="1" eb="3">
      <t>カンスウ</t>
    </rPh>
    <rPh sb="3" eb="4">
      <t>ヘン</t>
    </rPh>
    <phoneticPr fontId="9"/>
  </si>
  <si>
    <t>問題２：「４月」の消しゴム代を計算し、他へコピーする</t>
    <rPh sb="0" eb="2">
      <t>モンダイ</t>
    </rPh>
    <rPh sb="6" eb="7">
      <t>ガツ</t>
    </rPh>
    <rPh sb="9" eb="10">
      <t>ケ</t>
    </rPh>
    <rPh sb="13" eb="14">
      <t>ダイ</t>
    </rPh>
    <rPh sb="15" eb="17">
      <t>ケイサン</t>
    </rPh>
    <rPh sb="19" eb="20">
      <t>タ</t>
    </rPh>
    <phoneticPr fontId="9"/>
  </si>
  <si>
    <t>のり</t>
    <phoneticPr fontId="9"/>
  </si>
  <si>
    <t>数量</t>
    <rPh sb="0" eb="2">
      <t>スウリョウ</t>
    </rPh>
    <phoneticPr fontId="9"/>
  </si>
  <si>
    <t>単価</t>
    <rPh sb="0" eb="2">
      <t>タンカ</t>
    </rPh>
    <phoneticPr fontId="9"/>
  </si>
  <si>
    <t>←セルC22</t>
    <phoneticPr fontId="9"/>
  </si>
  <si>
    <t>A</t>
    <phoneticPr fontId="9"/>
  </si>
  <si>
    <t>C</t>
    <phoneticPr fontId="9"/>
  </si>
  <si>
    <t>■　複数条件に一致する個数を求める（クロス集計など）</t>
    <rPh sb="2" eb="4">
      <t>フクスウ</t>
    </rPh>
    <rPh sb="4" eb="6">
      <t>ジョウケン</t>
    </rPh>
    <rPh sb="7" eb="9">
      <t>イッチ</t>
    </rPh>
    <rPh sb="11" eb="13">
      <t>コスウ</t>
    </rPh>
    <rPh sb="14" eb="15">
      <t>モト</t>
    </rPh>
    <rPh sb="21" eb="23">
      <t>シュウケイ</t>
    </rPh>
    <phoneticPr fontId="9"/>
  </si>
  <si>
    <t>毎日</t>
    <rPh sb="0" eb="2">
      <t>マイニチ</t>
    </rPh>
    <phoneticPr fontId="9"/>
  </si>
  <si>
    <t>時々</t>
    <rPh sb="0" eb="2">
      <t>トキドキ</t>
    </rPh>
    <phoneticPr fontId="9"/>
  </si>
  <si>
    <t>なし</t>
    <phoneticPr fontId="9"/>
  </si>
  <si>
    <t>②計算式の単価のセル（C22)を絶対参照にする</t>
    <rPh sb="1" eb="3">
      <t>ケイサン</t>
    </rPh>
    <rPh sb="3" eb="4">
      <t>シキ</t>
    </rPh>
    <rPh sb="5" eb="7">
      <t>タンカ</t>
    </rPh>
    <rPh sb="16" eb="18">
      <t>ゼッタイ</t>
    </rPh>
    <rPh sb="18" eb="20">
      <t>サンショウ</t>
    </rPh>
    <phoneticPr fontId="9"/>
  </si>
  <si>
    <t>COUNTIF関数</t>
    <rPh sb="7" eb="8">
      <t>セキ</t>
    </rPh>
    <rPh sb="8" eb="9">
      <t>カズ</t>
    </rPh>
    <phoneticPr fontId="9"/>
  </si>
  <si>
    <t>テスト結果</t>
    <rPh sb="3" eb="5">
      <t>ケッカ</t>
    </rPh>
    <phoneticPr fontId="9"/>
  </si>
  <si>
    <t xml:space="preserve">練習問題 </t>
    <rPh sb="0" eb="2">
      <t>レンシュウ</t>
    </rPh>
    <rPh sb="2" eb="4">
      <t>モンダイ</t>
    </rPh>
    <phoneticPr fontId="9"/>
  </si>
  <si>
    <t>COUNTIF</t>
    <phoneticPr fontId="9"/>
  </si>
  <si>
    <t>　①朝食を食べる割合別の人数を計算しましょう</t>
    <rPh sb="2" eb="4">
      <t>チョウショク</t>
    </rPh>
    <rPh sb="5" eb="6">
      <t>タ</t>
    </rPh>
    <rPh sb="8" eb="10">
      <t>ワリアイ</t>
    </rPh>
    <rPh sb="10" eb="11">
      <t>ベツ</t>
    </rPh>
    <rPh sb="12" eb="14">
      <t>ニンズ</t>
    </rPh>
    <rPh sb="15" eb="17">
      <t>ケイサン</t>
    </rPh>
    <phoneticPr fontId="9"/>
  </si>
  <si>
    <t>　②就寝時間別の人数を計算しましょう</t>
    <rPh sb="2" eb="4">
      <t>シュウシン</t>
    </rPh>
    <rPh sb="4" eb="6">
      <t>ジカン</t>
    </rPh>
    <rPh sb="6" eb="7">
      <t>ベツ</t>
    </rPh>
    <rPh sb="8" eb="10">
      <t>ニンズウ</t>
    </rPh>
    <rPh sb="11" eb="13">
      <t>ケイサン</t>
    </rPh>
    <phoneticPr fontId="9"/>
  </si>
  <si>
    <t>OFFSET関数</t>
    <rPh sb="6" eb="7">
      <t>セキ</t>
    </rPh>
    <rPh sb="7" eb="8">
      <t>カズ</t>
    </rPh>
    <phoneticPr fontId="9"/>
  </si>
  <si>
    <t>OFFSET</t>
    <phoneticPr fontId="9"/>
  </si>
  <si>
    <r>
      <t>（　参照</t>
    </r>
    <r>
      <rPr>
        <b/>
        <sz val="14"/>
        <color indexed="40"/>
        <rFont val="ＭＳ Ｐゴシック"/>
        <family val="3"/>
        <charset val="128"/>
      </rPr>
      <t>, 行数</t>
    </r>
    <r>
      <rPr>
        <b/>
        <sz val="14"/>
        <rFont val="ＭＳ Ｐゴシック"/>
        <family val="3"/>
        <charset val="128"/>
      </rPr>
      <t>, 列数, [高さ], [幅]　）</t>
    </r>
    <rPh sb="2" eb="4">
      <t>サンショウ</t>
    </rPh>
    <rPh sb="6" eb="8">
      <t>ギョウスウ</t>
    </rPh>
    <rPh sb="10" eb="12">
      <t>レツスウ</t>
    </rPh>
    <rPh sb="15" eb="16">
      <t>タカ</t>
    </rPh>
    <rPh sb="21" eb="22">
      <t>ハバ</t>
    </rPh>
    <phoneticPr fontId="9"/>
  </si>
  <si>
    <t>我孫子</t>
    <rPh sb="0" eb="3">
      <t>アビコ</t>
    </rPh>
    <phoneticPr fontId="9"/>
  </si>
  <si>
    <t>松戸</t>
    <rPh sb="0" eb="2">
      <t>マツド</t>
    </rPh>
    <phoneticPr fontId="9"/>
  </si>
  <si>
    <t>東京</t>
    <rPh sb="0" eb="2">
      <t>トウキョウ</t>
    </rPh>
    <phoneticPr fontId="9"/>
  </si>
  <si>
    <t>名古屋</t>
    <rPh sb="0" eb="3">
      <t>ナゴヤ</t>
    </rPh>
    <phoneticPr fontId="9"/>
  </si>
  <si>
    <t>大阪</t>
    <rPh sb="0" eb="2">
      <t>オオサカ</t>
    </rPh>
    <phoneticPr fontId="9"/>
  </si>
  <si>
    <t>京都</t>
    <rPh sb="0" eb="2">
      <t>キョウト</t>
    </rPh>
    <phoneticPr fontId="9"/>
  </si>
  <si>
    <t>博多</t>
    <rPh sb="0" eb="2">
      <t>ハカタ</t>
    </rPh>
    <phoneticPr fontId="9"/>
  </si>
  <si>
    <t>運賃</t>
    <rPh sb="0" eb="2">
      <t>ウンチン</t>
    </rPh>
    <phoneticPr fontId="9"/>
  </si>
  <si>
    <t>MATCH関数</t>
    <rPh sb="5" eb="6">
      <t>セキ</t>
    </rPh>
    <rPh sb="6" eb="7">
      <t>カズ</t>
    </rPh>
    <phoneticPr fontId="9"/>
  </si>
  <si>
    <r>
      <t>（　検索値</t>
    </r>
    <r>
      <rPr>
        <b/>
        <sz val="14"/>
        <color indexed="40"/>
        <rFont val="ＭＳ Ｐゴシック"/>
        <family val="3"/>
        <charset val="128"/>
      </rPr>
      <t>, 範囲</t>
    </r>
    <r>
      <rPr>
        <b/>
        <sz val="14"/>
        <rFont val="ＭＳ Ｐゴシック"/>
        <family val="3"/>
        <charset val="128"/>
      </rPr>
      <t>, 照合の種類　）</t>
    </r>
    <rPh sb="2" eb="4">
      <t>ケンサク</t>
    </rPh>
    <rPh sb="4" eb="5">
      <t>アタイ</t>
    </rPh>
    <rPh sb="7" eb="9">
      <t>ハンイ</t>
    </rPh>
    <rPh sb="11" eb="13">
      <t>ショウゴウ</t>
    </rPh>
    <rPh sb="14" eb="16">
      <t>シュルイ</t>
    </rPh>
    <phoneticPr fontId="9"/>
  </si>
  <si>
    <t>MATCH</t>
    <phoneticPr fontId="9"/>
  </si>
  <si>
    <t>運 賃</t>
    <rPh sb="0" eb="1">
      <t>ウン</t>
    </rPh>
    <rPh sb="2" eb="3">
      <t>チン</t>
    </rPh>
    <phoneticPr fontId="9"/>
  </si>
  <si>
    <t xml:space="preserve"> 　↓基準セル</t>
    <rPh sb="3" eb="5">
      <t>キジュン</t>
    </rPh>
    <phoneticPr fontId="9"/>
  </si>
  <si>
    <t>到着地</t>
    <rPh sb="0" eb="2">
      <t>トウチャク</t>
    </rPh>
    <rPh sb="2" eb="3">
      <t>チ</t>
    </rPh>
    <phoneticPr fontId="9"/>
  </si>
  <si>
    <t>出発地</t>
    <rPh sb="0" eb="2">
      <t>シュッパツ</t>
    </rPh>
    <rPh sb="2" eb="3">
      <t>チ</t>
    </rPh>
    <phoneticPr fontId="9"/>
  </si>
  <si>
    <t>柏</t>
    <rPh sb="0" eb="1">
      <t>カシワ</t>
    </rPh>
    <phoneticPr fontId="9"/>
  </si>
  <si>
    <t>■　特定の値が範囲内で何番目に位置するかを調べる</t>
    <rPh sb="2" eb="4">
      <t>トクテイ</t>
    </rPh>
    <rPh sb="5" eb="6">
      <t>アタイ</t>
    </rPh>
    <rPh sb="7" eb="9">
      <t>ハンイ</t>
    </rPh>
    <rPh sb="9" eb="10">
      <t>ナイ</t>
    </rPh>
    <rPh sb="11" eb="12">
      <t>ナン</t>
    </rPh>
    <rPh sb="12" eb="14">
      <t>バンメ</t>
    </rPh>
    <rPh sb="15" eb="17">
      <t>イチ</t>
    </rPh>
    <rPh sb="21" eb="22">
      <t>シラ</t>
    </rPh>
    <phoneticPr fontId="9"/>
  </si>
  <si>
    <t>■一覧表の左端の列で値を検索し、同じ行にある指定位置の値を返します</t>
    <rPh sb="1" eb="3">
      <t>イチラン</t>
    </rPh>
    <rPh sb="3" eb="4">
      <t>ヒョウ</t>
    </rPh>
    <rPh sb="5" eb="7">
      <t>ヒダリハシ</t>
    </rPh>
    <rPh sb="8" eb="9">
      <t>レツ</t>
    </rPh>
    <rPh sb="10" eb="11">
      <t>アタイ</t>
    </rPh>
    <rPh sb="12" eb="14">
      <t>ケンサク</t>
    </rPh>
    <rPh sb="16" eb="17">
      <t>オナ</t>
    </rPh>
    <rPh sb="18" eb="19">
      <t>ギョウ</t>
    </rPh>
    <rPh sb="22" eb="24">
      <t>シテイ</t>
    </rPh>
    <rPh sb="24" eb="26">
      <t>イチ</t>
    </rPh>
    <rPh sb="27" eb="28">
      <t>アタイ</t>
    </rPh>
    <rPh sb="29" eb="30">
      <t>カエ</t>
    </rPh>
    <phoneticPr fontId="9"/>
  </si>
  <si>
    <t>位置</t>
    <rPh sb="0" eb="2">
      <t>イチ</t>
    </rPh>
    <phoneticPr fontId="9"/>
  </si>
  <si>
    <t>←出発地と一致する縦位置（MATCH)</t>
    <rPh sb="1" eb="3">
      <t>シュッパツ</t>
    </rPh>
    <rPh sb="3" eb="4">
      <t>チ</t>
    </rPh>
    <rPh sb="5" eb="7">
      <t>イッチ</t>
    </rPh>
    <rPh sb="9" eb="10">
      <t>タテ</t>
    </rPh>
    <rPh sb="10" eb="12">
      <t>イチ</t>
    </rPh>
    <phoneticPr fontId="9"/>
  </si>
  <si>
    <t>←到着地と一致する横位置(MATCH)</t>
    <rPh sb="1" eb="3">
      <t>トウチャク</t>
    </rPh>
    <rPh sb="3" eb="4">
      <t>チ</t>
    </rPh>
    <rPh sb="4" eb="5">
      <t>ホッチ</t>
    </rPh>
    <rPh sb="5" eb="7">
      <t>イッチ</t>
    </rPh>
    <rPh sb="9" eb="10">
      <t>ヨコ</t>
    </rPh>
    <rPh sb="10" eb="12">
      <t>イチ</t>
    </rPh>
    <phoneticPr fontId="9"/>
  </si>
  <si>
    <t>学校名</t>
    <rPh sb="0" eb="2">
      <t>ガッコウ</t>
    </rPh>
    <rPh sb="2" eb="3">
      <t>メイ</t>
    </rPh>
    <phoneticPr fontId="9"/>
  </si>
  <si>
    <t>入試日</t>
    <rPh sb="0" eb="2">
      <t>ニュウシ</t>
    </rPh>
    <rPh sb="2" eb="3">
      <t>ヒ</t>
    </rPh>
    <phoneticPr fontId="9"/>
  </si>
  <si>
    <t>発表</t>
    <rPh sb="0" eb="2">
      <t>ハッピョウ</t>
    </rPh>
    <phoneticPr fontId="9"/>
  </si>
  <si>
    <t>願書</t>
    <rPh sb="0" eb="2">
      <t>ガンショ</t>
    </rPh>
    <phoneticPr fontId="9"/>
  </si>
  <si>
    <t>芝浦工大柏</t>
    <rPh sb="0" eb="1">
      <t>シバ</t>
    </rPh>
    <rPh sb="1" eb="2">
      <t>ウラ</t>
    </rPh>
    <rPh sb="2" eb="4">
      <t>コウダイ</t>
    </rPh>
    <rPh sb="4" eb="5">
      <t>カシワ</t>
    </rPh>
    <phoneticPr fontId="9"/>
  </si>
  <si>
    <t>流通経済柏</t>
    <rPh sb="0" eb="2">
      <t>リュウツウ</t>
    </rPh>
    <rPh sb="2" eb="4">
      <t>ケイザイ</t>
    </rPh>
    <rPh sb="4" eb="5">
      <t>カシワ</t>
    </rPh>
    <phoneticPr fontId="9"/>
  </si>
  <si>
    <t>専修大松戸</t>
    <rPh sb="0" eb="2">
      <t>センシュウ</t>
    </rPh>
    <rPh sb="2" eb="3">
      <t>ダイ</t>
    </rPh>
    <rPh sb="3" eb="5">
      <t>マツド</t>
    </rPh>
    <phoneticPr fontId="9"/>
  </si>
  <si>
    <t>中央学院</t>
    <rPh sb="0" eb="2">
      <t>チュウオウ</t>
    </rPh>
    <rPh sb="2" eb="4">
      <t>ガクイン</t>
    </rPh>
    <phoneticPr fontId="9"/>
  </si>
  <si>
    <t>土浦日大</t>
    <rPh sb="0" eb="2">
      <t>ツチウラ</t>
    </rPh>
    <rPh sb="2" eb="4">
      <t>ニチダイ</t>
    </rPh>
    <phoneticPr fontId="9"/>
  </si>
  <si>
    <t>東洋大牛久</t>
    <rPh sb="0" eb="3">
      <t>トウヨウダイ</t>
    </rPh>
    <rPh sb="3" eb="5">
      <t>ウシク</t>
    </rPh>
    <phoneticPr fontId="9"/>
  </si>
  <si>
    <t>市川高校</t>
    <rPh sb="0" eb="2">
      <t>イチカワ</t>
    </rPh>
    <rPh sb="2" eb="4">
      <t>コウコウ</t>
    </rPh>
    <phoneticPr fontId="9"/>
  </si>
  <si>
    <t>柏日体</t>
    <rPh sb="0" eb="1">
      <t>カシワ</t>
    </rPh>
    <rPh sb="1" eb="3">
      <t>ニッタイ</t>
    </rPh>
    <phoneticPr fontId="9"/>
  </si>
  <si>
    <t>受験校</t>
    <rPh sb="0" eb="3">
      <t>ジュケンコウ</t>
    </rPh>
    <phoneticPr fontId="9"/>
  </si>
  <si>
    <t>高校受験日程</t>
    <rPh sb="0" eb="2">
      <t>コウコウ</t>
    </rPh>
    <rPh sb="2" eb="4">
      <t>ジュケン</t>
    </rPh>
    <rPh sb="4" eb="6">
      <t>ニッテイ</t>
    </rPh>
    <phoneticPr fontId="9"/>
  </si>
  <si>
    <t>③オートフィルで式をコピーし、５月～の金額を求める</t>
    <rPh sb="8" eb="9">
      <t>シキ</t>
    </rPh>
    <rPh sb="16" eb="17">
      <t>ガツ</t>
    </rPh>
    <rPh sb="19" eb="21">
      <t>キンガク</t>
    </rPh>
    <rPh sb="22" eb="23">
      <t>モト</t>
    </rPh>
    <phoneticPr fontId="9"/>
  </si>
  <si>
    <t>基準セル↓</t>
    <rPh sb="0" eb="2">
      <t>キジュン</t>
    </rPh>
    <phoneticPr fontId="9"/>
  </si>
  <si>
    <t>新幹線料金表</t>
    <rPh sb="0" eb="3">
      <t>シンカンセン</t>
    </rPh>
    <rPh sb="3" eb="5">
      <t>リョウキン</t>
    </rPh>
    <rPh sb="5" eb="6">
      <t>ヒョウ</t>
    </rPh>
    <phoneticPr fontId="9"/>
  </si>
  <si>
    <t>場所選択</t>
    <rPh sb="0" eb="2">
      <t>バショ</t>
    </rPh>
    <rPh sb="2" eb="4">
      <t>センタク</t>
    </rPh>
    <phoneticPr fontId="9"/>
  </si>
  <si>
    <t>入力規則</t>
    <rPh sb="0" eb="2">
      <t>ニュウリョク</t>
    </rPh>
    <rPh sb="2" eb="4">
      <t>キソク</t>
    </rPh>
    <phoneticPr fontId="9"/>
  </si>
  <si>
    <t>※入力規則はこの他にも半角英数のみ入力を許可するなど、便利な設定ができます。</t>
    <rPh sb="1" eb="3">
      <t>ニュウリョク</t>
    </rPh>
    <rPh sb="3" eb="5">
      <t>キソク</t>
    </rPh>
    <rPh sb="8" eb="9">
      <t>ホカ</t>
    </rPh>
    <rPh sb="11" eb="13">
      <t>ハンカク</t>
    </rPh>
    <rPh sb="13" eb="15">
      <t>エイスウ</t>
    </rPh>
    <rPh sb="17" eb="18">
      <t>イリ</t>
    </rPh>
    <rPh sb="18" eb="19">
      <t>リョク</t>
    </rPh>
    <rPh sb="20" eb="22">
      <t>キョカ</t>
    </rPh>
    <rPh sb="27" eb="29">
      <t>ベンリ</t>
    </rPh>
    <rPh sb="30" eb="32">
      <t>セッテイ</t>
    </rPh>
    <phoneticPr fontId="9"/>
  </si>
  <si>
    <t>ドロップダウン（▼）から選択してデータを入力したり、</t>
    <rPh sb="12" eb="14">
      <t>センタク</t>
    </rPh>
    <rPh sb="20" eb="22">
      <t>ニュウリョク</t>
    </rPh>
    <phoneticPr fontId="9"/>
  </si>
  <si>
    <t>決まったデータのみを入力させたい場合、入力規則を使用します。</t>
    <rPh sb="0" eb="1">
      <t>キ</t>
    </rPh>
    <rPh sb="10" eb="12">
      <t>ニュウリョク</t>
    </rPh>
    <rPh sb="16" eb="18">
      <t>バアイ</t>
    </rPh>
    <rPh sb="19" eb="21">
      <t>ニュウリョク</t>
    </rPh>
    <rPh sb="21" eb="23">
      <t>キソク</t>
    </rPh>
    <rPh sb="24" eb="26">
      <t>シヨウ</t>
    </rPh>
    <phoneticPr fontId="9"/>
  </si>
  <si>
    <t>【手順】</t>
    <rPh sb="1" eb="3">
      <t>テジュン</t>
    </rPh>
    <phoneticPr fontId="9"/>
  </si>
  <si>
    <t>①「入力規則」を設定したいセルを選択する</t>
    <rPh sb="2" eb="4">
      <t>ニュウリョク</t>
    </rPh>
    <rPh sb="4" eb="6">
      <t>キソク</t>
    </rPh>
    <rPh sb="8" eb="10">
      <t>セッテイ</t>
    </rPh>
    <rPh sb="16" eb="18">
      <t>センタク</t>
    </rPh>
    <phoneticPr fontId="9"/>
  </si>
  <si>
    <r>
      <t>②「</t>
    </r>
    <r>
      <rPr>
        <sz val="11"/>
        <color indexed="56"/>
        <rFont val="ＭＳ Ｐゴシック"/>
        <family val="3"/>
        <charset val="128"/>
      </rPr>
      <t>データ</t>
    </r>
    <r>
      <rPr>
        <sz val="11"/>
        <rFont val="ＭＳ Ｐゴシック"/>
        <family val="3"/>
        <charset val="128"/>
      </rPr>
      <t>」タブ → 「</t>
    </r>
    <r>
      <rPr>
        <sz val="11"/>
        <color indexed="56"/>
        <rFont val="ＭＳ Ｐゴシック"/>
        <family val="3"/>
        <charset val="128"/>
      </rPr>
      <t>データの入力規則</t>
    </r>
    <r>
      <rPr>
        <sz val="11"/>
        <rFont val="ＭＳ Ｐゴシック"/>
        <family val="3"/>
        <charset val="128"/>
      </rPr>
      <t>」をクリック</t>
    </r>
    <rPh sb="16" eb="18">
      <t>ニュウリョク</t>
    </rPh>
    <rPh sb="18" eb="20">
      <t>キソク</t>
    </rPh>
    <phoneticPr fontId="9"/>
  </si>
  <si>
    <t>③「入力値の種類」で「リスト」を選択</t>
    <rPh sb="2" eb="5">
      <t>ニュウリョクチ</t>
    </rPh>
    <rPh sb="6" eb="8">
      <t>シュルイ</t>
    </rPh>
    <rPh sb="16" eb="18">
      <t>センタク</t>
    </rPh>
    <phoneticPr fontId="9"/>
  </si>
  <si>
    <t>☆評価について</t>
    <phoneticPr fontId="9"/>
  </si>
  <si>
    <t>70点以上・・・A</t>
    <rPh sb="2" eb="3">
      <t>テン</t>
    </rPh>
    <rPh sb="3" eb="5">
      <t>イジョウ</t>
    </rPh>
    <phoneticPr fontId="9"/>
  </si>
  <si>
    <t>50点以上・・・B</t>
    <rPh sb="2" eb="3">
      <t>テン</t>
    </rPh>
    <rPh sb="3" eb="5">
      <t>イジョウ</t>
    </rPh>
    <phoneticPr fontId="9"/>
  </si>
  <si>
    <t>50点未満・・・C</t>
    <rPh sb="2" eb="3">
      <t>テン</t>
    </rPh>
    <rPh sb="3" eb="5">
      <t>ミマン</t>
    </rPh>
    <phoneticPr fontId="9"/>
  </si>
  <si>
    <t>評価入力用</t>
    <rPh sb="2" eb="4">
      <t>ニュウリョク</t>
    </rPh>
    <rPh sb="4" eb="5">
      <t>ヨウ</t>
    </rPh>
    <phoneticPr fontId="9"/>
  </si>
  <si>
    <t>地域</t>
    <rPh sb="0" eb="2">
      <t>チイキ</t>
    </rPh>
    <phoneticPr fontId="9"/>
  </si>
  <si>
    <t>県立柏</t>
    <rPh sb="0" eb="2">
      <t>ケンリツ</t>
    </rPh>
    <rPh sb="2" eb="3">
      <t>カシワ</t>
    </rPh>
    <phoneticPr fontId="9"/>
  </si>
  <si>
    <t>東葛飾</t>
    <rPh sb="0" eb="1">
      <t>ヒガシ</t>
    </rPh>
    <rPh sb="1" eb="3">
      <t>カツシカ</t>
    </rPh>
    <phoneticPr fontId="9"/>
  </si>
  <si>
    <t>柏南</t>
    <rPh sb="0" eb="1">
      <t>カシワ</t>
    </rPh>
    <rPh sb="1" eb="2">
      <t>ミナミ</t>
    </rPh>
    <phoneticPr fontId="9"/>
  </si>
  <si>
    <t>柏中央</t>
    <rPh sb="0" eb="1">
      <t>カシワ</t>
    </rPh>
    <rPh sb="1" eb="3">
      <t>チュウオウ</t>
    </rPh>
    <phoneticPr fontId="9"/>
  </si>
  <si>
    <t>柏の葉</t>
    <rPh sb="0" eb="1">
      <t>カシワ</t>
    </rPh>
    <rPh sb="2" eb="3">
      <t>ハ</t>
    </rPh>
    <phoneticPr fontId="9"/>
  </si>
  <si>
    <t>柏陵</t>
    <rPh sb="0" eb="1">
      <t>カシワ</t>
    </rPh>
    <rPh sb="1" eb="2">
      <t>リョウ</t>
    </rPh>
    <phoneticPr fontId="9"/>
  </si>
  <si>
    <t>市立柏</t>
    <rPh sb="0" eb="2">
      <t>イチリツ</t>
    </rPh>
    <rPh sb="2" eb="3">
      <t>カシワ</t>
    </rPh>
    <phoneticPr fontId="9"/>
  </si>
  <si>
    <t>松戸国際</t>
    <rPh sb="0" eb="2">
      <t>マツド</t>
    </rPh>
    <rPh sb="2" eb="4">
      <t>コクサイ</t>
    </rPh>
    <phoneticPr fontId="9"/>
  </si>
  <si>
    <t>我孫子二階堂</t>
    <rPh sb="0" eb="3">
      <t>アビコ</t>
    </rPh>
    <rPh sb="3" eb="4">
      <t>ニ</t>
    </rPh>
    <rPh sb="4" eb="5">
      <t>カイ</t>
    </rPh>
    <rPh sb="5" eb="6">
      <t>ドウ</t>
    </rPh>
    <phoneticPr fontId="9"/>
  </si>
  <si>
    <t>小金</t>
    <rPh sb="0" eb="2">
      <t>コガネ</t>
    </rPh>
    <phoneticPr fontId="9"/>
  </si>
  <si>
    <t>松戸馬橋</t>
    <rPh sb="0" eb="2">
      <t>マツド</t>
    </rPh>
    <rPh sb="2" eb="4">
      <t>マバシ</t>
    </rPh>
    <phoneticPr fontId="9"/>
  </si>
  <si>
    <t>松戸南</t>
    <rPh sb="0" eb="2">
      <t>マツド</t>
    </rPh>
    <rPh sb="2" eb="3">
      <t>ミナミ</t>
    </rPh>
    <phoneticPr fontId="9"/>
  </si>
  <si>
    <t>松戸向陽</t>
    <rPh sb="0" eb="2">
      <t>マツド</t>
    </rPh>
    <rPh sb="2" eb="3">
      <t>ム</t>
    </rPh>
    <phoneticPr fontId="9"/>
  </si>
  <si>
    <t>松戸秋山</t>
    <rPh sb="0" eb="2">
      <t>マツド</t>
    </rPh>
    <rPh sb="2" eb="4">
      <t>アキヤマ</t>
    </rPh>
    <phoneticPr fontId="9"/>
  </si>
  <si>
    <t>市立松戸</t>
    <rPh sb="0" eb="2">
      <t>イチリツ</t>
    </rPh>
    <rPh sb="2" eb="4">
      <t>マツド</t>
    </rPh>
    <phoneticPr fontId="9"/>
  </si>
  <si>
    <t>沼南</t>
    <rPh sb="0" eb="2">
      <t>ショウナン</t>
    </rPh>
    <phoneticPr fontId="9"/>
  </si>
  <si>
    <t>沼南高柳</t>
    <rPh sb="0" eb="2">
      <t>ショウナン</t>
    </rPh>
    <rPh sb="2" eb="4">
      <t>タカヤナギ</t>
    </rPh>
    <phoneticPr fontId="9"/>
  </si>
  <si>
    <t>学校名</t>
    <rPh sb="0" eb="2">
      <t>ガッコウ</t>
    </rPh>
    <rPh sb="2" eb="3">
      <t>メイ</t>
    </rPh>
    <phoneticPr fontId="9"/>
  </si>
  <si>
    <t>　③オートフィルで表を完成させる</t>
    <rPh sb="9" eb="10">
      <t>ヒョウ</t>
    </rPh>
    <rPh sb="11" eb="13">
      <t>カンセイ</t>
    </rPh>
    <phoneticPr fontId="9"/>
  </si>
  <si>
    <r>
      <t>練習問題　　</t>
    </r>
    <r>
      <rPr>
        <b/>
        <sz val="12"/>
        <color rgb="FFFF6600"/>
        <rFont val="MS UI Gothic"/>
        <family val="3"/>
        <charset val="128"/>
      </rPr>
      <t>（②はチャレンジ問題）</t>
    </r>
    <rPh sb="0" eb="2">
      <t>レンシュウ</t>
    </rPh>
    <rPh sb="2" eb="4">
      <t>モンダイ</t>
    </rPh>
    <rPh sb="14" eb="16">
      <t>モンダイ</t>
    </rPh>
    <phoneticPr fontId="9"/>
  </si>
  <si>
    <t>二松学舎沼柏</t>
    <rPh sb="0" eb="4">
      <t>ニショウガクシャ</t>
    </rPh>
    <rPh sb="4" eb="5">
      <t>ヌマ</t>
    </rPh>
    <rPh sb="5" eb="6">
      <t>カシワ</t>
    </rPh>
    <phoneticPr fontId="9"/>
  </si>
  <si>
    <t>　　※ヒント：検索値（受験校）の列部分、範囲、列番号の行部分が絶対参照</t>
    <rPh sb="7" eb="9">
      <t>ケンサク</t>
    </rPh>
    <rPh sb="9" eb="10">
      <t>チ</t>
    </rPh>
    <rPh sb="11" eb="13">
      <t>ジュケン</t>
    </rPh>
    <rPh sb="13" eb="14">
      <t>コウ</t>
    </rPh>
    <rPh sb="16" eb="17">
      <t>レツ</t>
    </rPh>
    <rPh sb="17" eb="19">
      <t>ブブン</t>
    </rPh>
    <rPh sb="20" eb="22">
      <t>ハンイ</t>
    </rPh>
    <rPh sb="23" eb="26">
      <t>レツバンゴウ</t>
    </rPh>
    <rPh sb="27" eb="28">
      <t>ギョウ</t>
    </rPh>
    <rPh sb="28" eb="30">
      <t>ブブン</t>
    </rPh>
    <rPh sb="31" eb="33">
      <t>ゼッタイ</t>
    </rPh>
    <rPh sb="33" eb="35">
      <t>サンショウ</t>
    </rPh>
    <phoneticPr fontId="9"/>
  </si>
  <si>
    <t>　※②の入力規則（IFの文字は手入力）</t>
    <rPh sb="4" eb="6">
      <t>ニュウリョク</t>
    </rPh>
    <rPh sb="6" eb="8">
      <t>キソク</t>
    </rPh>
    <rPh sb="12" eb="14">
      <t>モジ</t>
    </rPh>
    <rPh sb="15" eb="16">
      <t>テ</t>
    </rPh>
    <rPh sb="16" eb="18">
      <t>ニュウリョク</t>
    </rPh>
    <phoneticPr fontId="9"/>
  </si>
  <si>
    <t>　　※ヒント：単価の行部分と数量の列部分を絶対参照</t>
    <rPh sb="7" eb="9">
      <t>タンカ</t>
    </rPh>
    <rPh sb="10" eb="11">
      <t>ギョウ</t>
    </rPh>
    <rPh sb="11" eb="13">
      <t>ブブン</t>
    </rPh>
    <phoneticPr fontId="9"/>
  </si>
  <si>
    <t>新幹線料金表から、指定された出発・到着地の運賃を求めます。</t>
    <rPh sb="0" eb="3">
      <t>シンカンセン</t>
    </rPh>
    <rPh sb="3" eb="5">
      <t>リョウキン</t>
    </rPh>
    <rPh sb="5" eb="6">
      <t>ヒョウ</t>
    </rPh>
    <rPh sb="9" eb="11">
      <t>シテイ</t>
    </rPh>
    <rPh sb="14" eb="16">
      <t>シュッパツ</t>
    </rPh>
    <rPh sb="17" eb="19">
      <t>トウチャク</t>
    </rPh>
    <rPh sb="19" eb="20">
      <t>チ</t>
    </rPh>
    <rPh sb="21" eb="23">
      <t>ウンチン</t>
    </rPh>
    <rPh sb="24" eb="25">
      <t>モト</t>
    </rPh>
    <phoneticPr fontId="9"/>
  </si>
  <si>
    <t>①選択された出発（到着）地の基準セルからの位置を求めます。</t>
    <rPh sb="1" eb="3">
      <t>センタク</t>
    </rPh>
    <rPh sb="6" eb="8">
      <t>シュッパツ</t>
    </rPh>
    <rPh sb="9" eb="11">
      <t>トウチャク</t>
    </rPh>
    <rPh sb="12" eb="13">
      <t>チ</t>
    </rPh>
    <rPh sb="14" eb="16">
      <t>キジュン</t>
    </rPh>
    <rPh sb="21" eb="23">
      <t>イチ</t>
    </rPh>
    <rPh sb="24" eb="25">
      <t>モト</t>
    </rPh>
    <phoneticPr fontId="9"/>
  </si>
  <si>
    <t>②①で求めた位置を使って、料金表から運賃を求めます。</t>
    <rPh sb="3" eb="4">
      <t>モト</t>
    </rPh>
    <rPh sb="6" eb="8">
      <t>イチ</t>
    </rPh>
    <rPh sb="9" eb="10">
      <t>ツカ</t>
    </rPh>
    <rPh sb="13" eb="15">
      <t>リョウキン</t>
    </rPh>
    <rPh sb="15" eb="16">
      <t>ヒョウ</t>
    </rPh>
    <rPh sb="18" eb="20">
      <t>ウンチン</t>
    </rPh>
    <rPh sb="21" eb="22">
      <t>モト</t>
    </rPh>
    <phoneticPr fontId="9"/>
  </si>
  <si>
    <t>判定①</t>
    <rPh sb="0" eb="2">
      <t>ハンテイ</t>
    </rPh>
    <phoneticPr fontId="9"/>
  </si>
  <si>
    <t>判定②</t>
    <rPh sb="0" eb="2">
      <t>ハンテイ</t>
    </rPh>
    <phoneticPr fontId="9"/>
  </si>
  <si>
    <t>国語の成績表で、80点以上は「A」，それ以外は「B」を表示させます。</t>
    <rPh sb="0" eb="1">
      <t>コク</t>
    </rPh>
    <rPh sb="1" eb="2">
      <t>ゴ</t>
    </rPh>
    <rPh sb="3" eb="5">
      <t>セイセキ</t>
    </rPh>
    <rPh sb="5" eb="6">
      <t>ヒョウ</t>
    </rPh>
    <rPh sb="10" eb="11">
      <t>テン</t>
    </rPh>
    <rPh sb="11" eb="13">
      <t>イジョウ</t>
    </rPh>
    <rPh sb="20" eb="22">
      <t>イガイ</t>
    </rPh>
    <rPh sb="27" eb="29">
      <t>ヒョウジ</t>
    </rPh>
    <phoneticPr fontId="9"/>
  </si>
  <si>
    <t>　　①関数の挿入から作成しましょう</t>
    <rPh sb="3" eb="5">
      <t>カンスウ</t>
    </rPh>
    <rPh sb="6" eb="8">
      <t>ソウニュウ</t>
    </rPh>
    <rPh sb="10" eb="12">
      <t>サクセイ</t>
    </rPh>
    <phoneticPr fontId="9"/>
  </si>
  <si>
    <t>　　②数式バーに直接入力して作成しましょう</t>
    <rPh sb="3" eb="5">
      <t>スウシキ</t>
    </rPh>
    <rPh sb="8" eb="10">
      <t>チョクセツ</t>
    </rPh>
    <rPh sb="10" eb="12">
      <t>ニュウリョク</t>
    </rPh>
    <rPh sb="14" eb="16">
      <t>サクセイ</t>
    </rPh>
    <phoneticPr fontId="9"/>
  </si>
  <si>
    <t>点数表</t>
    <rPh sb="0" eb="2">
      <t>テンスウ</t>
    </rPh>
    <rPh sb="2" eb="3">
      <t>ヒョウ</t>
    </rPh>
    <phoneticPr fontId="9"/>
  </si>
  <si>
    <t>方法1</t>
    <rPh sb="0" eb="2">
      <t>ホウホウ</t>
    </rPh>
    <phoneticPr fontId="9"/>
  </si>
  <si>
    <t>方法2</t>
    <rPh sb="0" eb="2">
      <t>ホウホウ</t>
    </rPh>
    <phoneticPr fontId="9"/>
  </si>
  <si>
    <t>方法3</t>
    <rPh sb="0" eb="2">
      <t>ホウホウ</t>
    </rPh>
    <phoneticPr fontId="9"/>
  </si>
  <si>
    <t>３つの方法で合計を求める</t>
    <rPh sb="3" eb="5">
      <t>ホウホウ</t>
    </rPh>
    <rPh sb="6" eb="8">
      <t>ゴウケイ</t>
    </rPh>
    <rPh sb="9" eb="10">
      <t>モト</t>
    </rPh>
    <phoneticPr fontId="9"/>
  </si>
  <si>
    <t>計算してみましょう （SUM関数）</t>
    <rPh sb="0" eb="2">
      <t>ケイサン</t>
    </rPh>
    <rPh sb="14" eb="16">
      <t>カンスウ</t>
    </rPh>
    <phoneticPr fontId="9"/>
  </si>
  <si>
    <t>のり</t>
    <phoneticPr fontId="9"/>
  </si>
  <si>
    <t>問題１：「４月」の「のり」の代金を計算し、他月へコピーする</t>
    <rPh sb="0" eb="2">
      <t>モンダイ</t>
    </rPh>
    <rPh sb="6" eb="7">
      <t>ガツ</t>
    </rPh>
    <rPh sb="14" eb="16">
      <t>ダイキン</t>
    </rPh>
    <rPh sb="17" eb="19">
      <t>ケイサン</t>
    </rPh>
    <rPh sb="21" eb="22">
      <t>タ</t>
    </rPh>
    <rPh sb="22" eb="23">
      <t>ツキ</t>
    </rPh>
    <phoneticPr fontId="9"/>
  </si>
  <si>
    <t>■　条件に一致する個数を求める</t>
    <rPh sb="2" eb="4">
      <t>ジョウケン</t>
    </rPh>
    <rPh sb="5" eb="7">
      <t>イッチ</t>
    </rPh>
    <rPh sb="9" eb="11">
      <t>コスウ</t>
    </rPh>
    <rPh sb="12" eb="13">
      <t>モト</t>
    </rPh>
    <phoneticPr fontId="9"/>
  </si>
  <si>
    <t>答え</t>
    <rPh sb="0" eb="1">
      <t>コタ</t>
    </rPh>
    <phoneticPr fontId="9"/>
  </si>
  <si>
    <t>朝食</t>
    <rPh sb="0" eb="2">
      <t>チョウショク</t>
    </rPh>
    <phoneticPr fontId="9"/>
  </si>
  <si>
    <t>　　※ヒント：条件の部分（変化する条件）はセルを参照させます</t>
    <rPh sb="7" eb="9">
      <t>ジョウケン</t>
    </rPh>
    <rPh sb="10" eb="12">
      <t>ブブン</t>
    </rPh>
    <rPh sb="13" eb="15">
      <t>ヘンカ</t>
    </rPh>
    <rPh sb="17" eb="19">
      <t>ジョウケン</t>
    </rPh>
    <rPh sb="24" eb="26">
      <t>サンショウ</t>
    </rPh>
    <phoneticPr fontId="9"/>
  </si>
  <si>
    <t>　　※ヒント：条件が変化する場合、条件もセルを参照させます</t>
    <rPh sb="7" eb="9">
      <t>ジョウケン</t>
    </rPh>
    <rPh sb="10" eb="12">
      <t>ヘンカ</t>
    </rPh>
    <rPh sb="14" eb="16">
      <t>バアイ</t>
    </rPh>
    <rPh sb="17" eb="19">
      <t>ジョウケン</t>
    </rPh>
    <rPh sb="23" eb="25">
      <t>サンショウ</t>
    </rPh>
    <phoneticPr fontId="9"/>
  </si>
  <si>
    <t>NO</t>
    <phoneticPr fontId="9"/>
  </si>
  <si>
    <t>学校名</t>
    <rPh sb="0" eb="2">
      <t>ガッコウ</t>
    </rPh>
    <rPh sb="2" eb="3">
      <t>メイ</t>
    </rPh>
    <phoneticPr fontId="9"/>
  </si>
  <si>
    <t>願書</t>
    <rPh sb="0" eb="2">
      <t>ガンショ</t>
    </rPh>
    <phoneticPr fontId="9"/>
  </si>
  <si>
    <t>入試日</t>
    <rPh sb="0" eb="3">
      <t>ニュウシビ</t>
    </rPh>
    <phoneticPr fontId="9"/>
  </si>
  <si>
    <t>発表</t>
    <rPh sb="0" eb="2">
      <t>ハッピョウ</t>
    </rPh>
    <phoneticPr fontId="9"/>
  </si>
  <si>
    <t>←NO入力</t>
    <rPh sb="3" eb="5">
      <t>ニュウリョク</t>
    </rPh>
    <phoneticPr fontId="9"/>
  </si>
  <si>
    <t>　①入力されたNOの学校情報を表示させましょう</t>
    <rPh sb="2" eb="4">
      <t>ニュウリョク</t>
    </rPh>
    <rPh sb="10" eb="12">
      <t>ガッコウ</t>
    </rPh>
    <rPh sb="12" eb="14">
      <t>ジョウホウ</t>
    </rPh>
    <rPh sb="15" eb="17">
      <t>ヒョウジ</t>
    </rPh>
    <phoneticPr fontId="9"/>
  </si>
  <si>
    <t>高校受験日程表から情報を取得しましょう</t>
    <rPh sb="0" eb="2">
      <t>コウコウ</t>
    </rPh>
    <rPh sb="2" eb="4">
      <t>ジュケン</t>
    </rPh>
    <rPh sb="4" eb="7">
      <t>ニッテイヒョウ</t>
    </rPh>
    <rPh sb="9" eb="11">
      <t>ジョウホウ</t>
    </rPh>
    <rPh sb="12" eb="14">
      <t>シュトク</t>
    </rPh>
    <phoneticPr fontId="9"/>
  </si>
  <si>
    <t>　②それぞれの受験校に応じた情報を表示させましょう</t>
    <rPh sb="7" eb="9">
      <t>ジュケン</t>
    </rPh>
    <rPh sb="9" eb="10">
      <t>コウ</t>
    </rPh>
    <rPh sb="11" eb="12">
      <t>オウ</t>
    </rPh>
    <rPh sb="14" eb="16">
      <t>ジョウホウ</t>
    </rPh>
    <rPh sb="17" eb="19">
      <t>ヒョウジ</t>
    </rPh>
    <phoneticPr fontId="9"/>
  </si>
  <si>
    <t>麗澤高校</t>
    <rPh sb="0" eb="2">
      <t>レイタク</t>
    </rPh>
    <rPh sb="2" eb="4">
      <t>コウコウ</t>
    </rPh>
    <phoneticPr fontId="9"/>
  </si>
  <si>
    <t>成田高等学校</t>
    <rPh sb="0" eb="2">
      <t>ナリタ</t>
    </rPh>
    <rPh sb="2" eb="4">
      <t>コウトウ</t>
    </rPh>
    <rPh sb="4" eb="6">
      <t>ガッコウ</t>
    </rPh>
    <phoneticPr fontId="9"/>
  </si>
  <si>
    <t>開成高等学校</t>
    <rPh sb="0" eb="2">
      <t>カイセイ</t>
    </rPh>
    <rPh sb="2" eb="4">
      <t>コウトウ</t>
    </rPh>
    <rPh sb="4" eb="6">
      <t>ガッコウ</t>
    </rPh>
    <phoneticPr fontId="9"/>
  </si>
  <si>
    <t>　（※コピーする向きを考えて絶対参照の有無を考えましょう）</t>
    <rPh sb="8" eb="9">
      <t>ム</t>
    </rPh>
    <rPh sb="11" eb="12">
      <t>カンガ</t>
    </rPh>
    <rPh sb="14" eb="16">
      <t>ゼッタイ</t>
    </rPh>
    <rPh sb="16" eb="18">
      <t>サンショウ</t>
    </rPh>
    <rPh sb="19" eb="21">
      <t>ウム</t>
    </rPh>
    <rPh sb="22" eb="23">
      <t>カンガ</t>
    </rPh>
    <phoneticPr fontId="9"/>
  </si>
  <si>
    <t>　答え</t>
    <rPh sb="1" eb="2">
      <t>コタ</t>
    </rPh>
    <phoneticPr fontId="9"/>
  </si>
  <si>
    <t>①下記の地名が表の上から何番目に位置するでしょうか？</t>
    <rPh sb="1" eb="3">
      <t>カキ</t>
    </rPh>
    <rPh sb="4" eb="6">
      <t>チメイ</t>
    </rPh>
    <rPh sb="7" eb="8">
      <t>ヒョウ</t>
    </rPh>
    <rPh sb="9" eb="10">
      <t>ウエ</t>
    </rPh>
    <rPh sb="12" eb="15">
      <t>ナンバンメ</t>
    </rPh>
    <rPh sb="16" eb="18">
      <t>イチ</t>
    </rPh>
    <phoneticPr fontId="9"/>
  </si>
  <si>
    <t>②上記の地名の該当する運賃はいくらでしょうか？</t>
    <rPh sb="1" eb="3">
      <t>ジョウキ</t>
    </rPh>
    <rPh sb="4" eb="6">
      <t>チメイ</t>
    </rPh>
    <rPh sb="7" eb="9">
      <t>ガイトウ</t>
    </rPh>
    <rPh sb="11" eb="13">
      <t>ウンチン</t>
    </rPh>
    <phoneticPr fontId="9"/>
  </si>
  <si>
    <t>運賃</t>
    <rPh sb="0" eb="2">
      <t>ウンチン</t>
    </rPh>
    <phoneticPr fontId="9"/>
  </si>
  <si>
    <t>駅名</t>
    <rPh sb="0" eb="2">
      <t>エキメイ</t>
    </rPh>
    <phoneticPr fontId="9"/>
  </si>
  <si>
    <t>↑出発地～到着地の運賃（OFFSET)</t>
    <rPh sb="1" eb="3">
      <t>シュッパツ</t>
    </rPh>
    <rPh sb="3" eb="4">
      <t>チ</t>
    </rPh>
    <rPh sb="5" eb="7">
      <t>トウチャク</t>
    </rPh>
    <rPh sb="7" eb="8">
      <t>チ</t>
    </rPh>
    <rPh sb="9" eb="11">
      <t>ウンチン</t>
    </rPh>
    <phoneticPr fontId="9"/>
  </si>
  <si>
    <t>IF関数 （単条件バージョン）</t>
    <rPh sb="2" eb="4">
      <t>カンスウ</t>
    </rPh>
    <rPh sb="6" eb="7">
      <t>タン</t>
    </rPh>
    <rPh sb="7" eb="9">
      <t>ジョウケン</t>
    </rPh>
    <phoneticPr fontId="9"/>
  </si>
  <si>
    <t>（※直接入力の場合、文字データにはダブルコーテーションをつけます）</t>
    <rPh sb="2" eb="4">
      <t>チョクセツ</t>
    </rPh>
    <rPh sb="4" eb="6">
      <t>ニュウリョク</t>
    </rPh>
    <rPh sb="7" eb="9">
      <t>バアイ</t>
    </rPh>
    <rPh sb="10" eb="12">
      <t>モジ</t>
    </rPh>
    <phoneticPr fontId="9"/>
  </si>
  <si>
    <t>　①地域の選択を表からリスト表示させる（柏，松戸）</t>
    <rPh sb="2" eb="4">
      <t>チイキ</t>
    </rPh>
    <rPh sb="5" eb="7">
      <t>センタク</t>
    </rPh>
    <rPh sb="8" eb="9">
      <t>ヒョウ</t>
    </rPh>
    <rPh sb="14" eb="16">
      <t>ヒョウジ</t>
    </rPh>
    <rPh sb="20" eb="21">
      <t>カシワ</t>
    </rPh>
    <rPh sb="22" eb="24">
      <t>マツド</t>
    </rPh>
    <phoneticPr fontId="9"/>
  </si>
  <si>
    <t>　②①で選択された地域別の学校名をリストを表示させる</t>
    <rPh sb="4" eb="6">
      <t>センタク</t>
    </rPh>
    <rPh sb="9" eb="11">
      <t>チイキ</t>
    </rPh>
    <rPh sb="11" eb="12">
      <t>ベツ</t>
    </rPh>
    <rPh sb="13" eb="15">
      <t>ガッコウ</t>
    </rPh>
    <rPh sb="15" eb="16">
      <t>メイ</t>
    </rPh>
    <rPh sb="21" eb="23">
      <t>ヒョウジ</t>
    </rPh>
    <phoneticPr fontId="9"/>
  </si>
  <si>
    <t>　　（※地域のセルM11はコピーするので相対参照になります）</t>
    <rPh sb="4" eb="6">
      <t>チイキ</t>
    </rPh>
    <rPh sb="20" eb="22">
      <t>ソウタイ</t>
    </rPh>
    <rPh sb="22" eb="24">
      <t>サンショウ</t>
    </rPh>
    <phoneticPr fontId="9"/>
  </si>
  <si>
    <t>Copyright(C) 2017 / 柏市ＩＴ教育支援アドバイザー</t>
    <rPh sb="24" eb="26">
      <t>キョウイク</t>
    </rPh>
    <rPh sb="26" eb="28">
      <t>シエン</t>
    </rPh>
    <phoneticPr fontId="9"/>
  </si>
  <si>
    <t>式の中に記入されているセル番地も自動的にカウントされます（例：C12→C13→C14・・・・）</t>
    <rPh sb="0" eb="1">
      <t>シキ</t>
    </rPh>
    <rPh sb="2" eb="3">
      <t>ナカ</t>
    </rPh>
    <rPh sb="4" eb="6">
      <t>キニュウ</t>
    </rPh>
    <rPh sb="13" eb="15">
      <t>バンチ</t>
    </rPh>
    <rPh sb="16" eb="19">
      <t>ジドウテキ</t>
    </rPh>
    <phoneticPr fontId="9"/>
  </si>
  <si>
    <t>■　基準となるセルから指定した値(行・列）離れたセルを取得する</t>
    <rPh sb="2" eb="4">
      <t>キジュン</t>
    </rPh>
    <rPh sb="11" eb="13">
      <t>シテイ</t>
    </rPh>
    <rPh sb="15" eb="16">
      <t>アタイ</t>
    </rPh>
    <rPh sb="17" eb="18">
      <t>ギョウ</t>
    </rPh>
    <rPh sb="19" eb="20">
      <t>レツ</t>
    </rPh>
    <rPh sb="21" eb="22">
      <t>ハナ</t>
    </rPh>
    <rPh sb="27" eb="29">
      <t>シュトク</t>
    </rPh>
    <phoneticPr fontId="9"/>
  </si>
  <si>
    <t>IF関数の条件を複数にする</t>
    <rPh sb="2" eb="4">
      <t>カンスウ</t>
    </rPh>
    <rPh sb="5" eb="7">
      <t>ジョウケン</t>
    </rPh>
    <rPh sb="8" eb="10">
      <t>フクスウ</t>
    </rPh>
    <phoneticPr fontId="9"/>
  </si>
  <si>
    <t xml:space="preserve">IFとAND・OR </t>
    <phoneticPr fontId="9"/>
  </si>
  <si>
    <t>国語、算数ともに80点以上の場合</t>
    <rPh sb="0" eb="2">
      <t>コクゴ</t>
    </rPh>
    <rPh sb="3" eb="5">
      <t>サンスウ</t>
    </rPh>
    <rPh sb="10" eb="11">
      <t>テン</t>
    </rPh>
    <rPh sb="11" eb="13">
      <t>イジョウ</t>
    </rPh>
    <rPh sb="14" eb="16">
      <t>バアイ</t>
    </rPh>
    <phoneticPr fontId="9"/>
  </si>
  <si>
    <t>複数条件に関する関数</t>
    <rPh sb="0" eb="2">
      <t>フクスウ</t>
    </rPh>
    <rPh sb="2" eb="4">
      <t>ジョウケン</t>
    </rPh>
    <rPh sb="5" eb="6">
      <t>カン</t>
    </rPh>
    <rPh sb="8" eb="10">
      <t>カンスウ</t>
    </rPh>
    <phoneticPr fontId="9"/>
  </si>
  <si>
    <t>「合格」をそれ以外の場合は「不合格」を</t>
    <rPh sb="1" eb="3">
      <t>ゴウカク</t>
    </rPh>
    <rPh sb="7" eb="9">
      <t>イガイ</t>
    </rPh>
    <rPh sb="10" eb="12">
      <t>バアイ</t>
    </rPh>
    <rPh sb="14" eb="17">
      <t>フゴウカク</t>
    </rPh>
    <phoneticPr fontId="9"/>
  </si>
  <si>
    <t>表示させてください</t>
    <rPh sb="0" eb="2">
      <t>ヒョウジ</t>
    </rPh>
    <phoneticPr fontId="9"/>
  </si>
  <si>
    <t>■条件がすべて真の時、TRUE（１）を返す</t>
    <rPh sb="1" eb="3">
      <t>ジョウケン</t>
    </rPh>
    <rPh sb="7" eb="8">
      <t>マコト</t>
    </rPh>
    <rPh sb="9" eb="10">
      <t>トキ</t>
    </rPh>
    <rPh sb="19" eb="20">
      <t>カエ</t>
    </rPh>
    <phoneticPr fontId="9"/>
  </si>
  <si>
    <t>AND</t>
    <phoneticPr fontId="9"/>
  </si>
  <si>
    <t>（ 論理式１ , 論理式２ , … ）</t>
    <rPh sb="2" eb="4">
      <t>ロンリ</t>
    </rPh>
    <rPh sb="4" eb="5">
      <t>シキ</t>
    </rPh>
    <rPh sb="9" eb="11">
      <t>ロンリ</t>
    </rPh>
    <rPh sb="11" eb="12">
      <t>シキ</t>
    </rPh>
    <phoneticPr fontId="9"/>
  </si>
  <si>
    <t>算数</t>
    <rPh sb="0" eb="2">
      <t>サンスウ</t>
    </rPh>
    <phoneticPr fontId="9"/>
  </si>
  <si>
    <t>判定</t>
    <rPh sb="0" eb="2">
      <t>ハンテイ</t>
    </rPh>
    <phoneticPr fontId="9"/>
  </si>
  <si>
    <t>（論理式１　かつ　論理式２の場合）</t>
    <rPh sb="1" eb="3">
      <t>ロンリ</t>
    </rPh>
    <rPh sb="3" eb="4">
      <t>シキ</t>
    </rPh>
    <rPh sb="9" eb="11">
      <t>ロンリ</t>
    </rPh>
    <rPh sb="11" eb="12">
      <t>シキ</t>
    </rPh>
    <rPh sb="14" eb="16">
      <t>バアイ</t>
    </rPh>
    <phoneticPr fontId="9"/>
  </si>
  <si>
    <t>■条件が一つでも真の時、TRUE（１）を返す</t>
    <rPh sb="1" eb="3">
      <t>ジョウケン</t>
    </rPh>
    <rPh sb="4" eb="5">
      <t>ヒト</t>
    </rPh>
    <rPh sb="8" eb="9">
      <t>マコト</t>
    </rPh>
    <rPh sb="10" eb="11">
      <t>トキ</t>
    </rPh>
    <rPh sb="20" eb="21">
      <t>カエ</t>
    </rPh>
    <phoneticPr fontId="9"/>
  </si>
  <si>
    <t>OR</t>
    <phoneticPr fontId="9"/>
  </si>
  <si>
    <t>（論理式１　または　論理式２の場合）</t>
    <rPh sb="1" eb="3">
      <t>ロンリ</t>
    </rPh>
    <rPh sb="3" eb="4">
      <t>シキ</t>
    </rPh>
    <rPh sb="10" eb="12">
      <t>ロンリ</t>
    </rPh>
    <rPh sb="12" eb="13">
      <t>シキ</t>
    </rPh>
    <rPh sb="15" eb="17">
      <t>バアイ</t>
    </rPh>
    <phoneticPr fontId="9"/>
  </si>
  <si>
    <t>複数条件に関する関数（ANDやOR）はIF関数などと併用することが多い</t>
    <rPh sb="0" eb="2">
      <t>フクスウ</t>
    </rPh>
    <rPh sb="2" eb="4">
      <t>ジョウケン</t>
    </rPh>
    <rPh sb="5" eb="6">
      <t>カン</t>
    </rPh>
    <rPh sb="8" eb="10">
      <t>カンスウ</t>
    </rPh>
    <rPh sb="21" eb="23">
      <t>カンスウ</t>
    </rPh>
    <rPh sb="26" eb="28">
      <t>ヘイヨウ</t>
    </rPh>
    <rPh sb="33" eb="34">
      <t>オオ</t>
    </rPh>
    <phoneticPr fontId="9"/>
  </si>
  <si>
    <t>■ IF関数とAND関数の組み合わせ</t>
    <rPh sb="4" eb="6">
      <t>カンスウ</t>
    </rPh>
    <rPh sb="10" eb="12">
      <t>カンスウ</t>
    </rPh>
    <rPh sb="13" eb="14">
      <t>ク</t>
    </rPh>
    <rPh sb="15" eb="16">
      <t>ア</t>
    </rPh>
    <phoneticPr fontId="9"/>
  </si>
  <si>
    <t>レベル</t>
    <phoneticPr fontId="9"/>
  </si>
  <si>
    <t>合否</t>
    <rPh sb="0" eb="2">
      <t>ゴウヒ</t>
    </rPh>
    <phoneticPr fontId="9"/>
  </si>
  <si>
    <t>B</t>
    <phoneticPr fontId="9"/>
  </si>
  <si>
    <t>○</t>
    <phoneticPr fontId="9"/>
  </si>
  <si>
    <r>
      <t xml:space="preserve">   レベル(F15)がAで、かつ判定(G15)が○の時</t>
    </r>
    <r>
      <rPr>
        <b/>
        <sz val="11"/>
        <rFont val="ＭＳ Ｐゴシック"/>
        <family val="3"/>
        <charset val="128"/>
      </rPr>
      <t>、</t>
    </r>
    <r>
      <rPr>
        <b/>
        <sz val="11"/>
        <color indexed="12"/>
        <rFont val="ＭＳ Ｐゴシック"/>
        <family val="3"/>
        <charset val="128"/>
      </rPr>
      <t>合格</t>
    </r>
    <r>
      <rPr>
        <b/>
        <sz val="11"/>
        <color indexed="57"/>
        <rFont val="ＭＳ Ｐゴシック"/>
        <family val="3"/>
        <charset val="128"/>
      </rPr>
      <t xml:space="preserve"> それ以外は不合格</t>
    </r>
    <rPh sb="17" eb="19">
      <t>ハンテイ</t>
    </rPh>
    <rPh sb="27" eb="28">
      <t>トキ</t>
    </rPh>
    <rPh sb="29" eb="31">
      <t>ゴウカク</t>
    </rPh>
    <rPh sb="34" eb="36">
      <t>イガイ</t>
    </rPh>
    <rPh sb="37" eb="40">
      <t>フゴウカク</t>
    </rPh>
    <phoneticPr fontId="9"/>
  </si>
  <si>
    <r>
      <t xml:space="preserve">IF( </t>
    </r>
    <r>
      <rPr>
        <b/>
        <sz val="11"/>
        <color indexed="10"/>
        <rFont val="ＭＳ Ｐゴシック"/>
        <family val="3"/>
        <charset val="128"/>
      </rPr>
      <t>AND</t>
    </r>
    <r>
      <rPr>
        <b/>
        <sz val="11"/>
        <rFont val="ＭＳ Ｐゴシック"/>
        <family val="3"/>
        <charset val="128"/>
      </rPr>
      <t xml:space="preserve">( F15="A", G15="○" ), </t>
    </r>
    <r>
      <rPr>
        <b/>
        <sz val="11"/>
        <color indexed="12"/>
        <rFont val="ＭＳ Ｐゴシック"/>
        <family val="3"/>
        <charset val="128"/>
      </rPr>
      <t>"合格"</t>
    </r>
    <r>
      <rPr>
        <b/>
        <sz val="11"/>
        <rFont val="ＭＳ Ｐゴシック"/>
        <family val="3"/>
        <charset val="128"/>
      </rPr>
      <t>,</t>
    </r>
    <r>
      <rPr>
        <b/>
        <sz val="11"/>
        <color indexed="57"/>
        <rFont val="ＭＳ Ｐゴシック"/>
        <family val="3"/>
        <charset val="128"/>
      </rPr>
      <t xml:space="preserve">"不合格" </t>
    </r>
    <r>
      <rPr>
        <b/>
        <sz val="11"/>
        <rFont val="ＭＳ Ｐゴシック"/>
        <family val="3"/>
        <charset val="128"/>
      </rPr>
      <t>)</t>
    </r>
    <rPh sb="30" eb="32">
      <t>ゴウカク</t>
    </rPh>
    <rPh sb="35" eb="38">
      <t>フゴウカク</t>
    </rPh>
    <phoneticPr fontId="9"/>
  </si>
  <si>
    <t>■ IF関数とOR関数の組み合わせ</t>
    <rPh sb="4" eb="6">
      <t>カンスウ</t>
    </rPh>
    <rPh sb="9" eb="11">
      <t>カンスウ</t>
    </rPh>
    <rPh sb="12" eb="13">
      <t>ク</t>
    </rPh>
    <rPh sb="14" eb="15">
      <t>ア</t>
    </rPh>
    <phoneticPr fontId="9"/>
  </si>
  <si>
    <t>レベル</t>
    <phoneticPr fontId="9"/>
  </si>
  <si>
    <t>○</t>
    <phoneticPr fontId="9"/>
  </si>
  <si>
    <r>
      <t xml:space="preserve">   レベルが(F20)がAか、またはG20が○の時</t>
    </r>
    <r>
      <rPr>
        <b/>
        <sz val="11"/>
        <rFont val="ＭＳ Ｐゴシック"/>
        <family val="3"/>
        <charset val="128"/>
      </rPr>
      <t>、</t>
    </r>
    <r>
      <rPr>
        <b/>
        <sz val="11"/>
        <color indexed="12"/>
        <rFont val="ＭＳ Ｐゴシック"/>
        <family val="3"/>
        <charset val="128"/>
      </rPr>
      <t>合格</t>
    </r>
    <r>
      <rPr>
        <b/>
        <sz val="11"/>
        <color indexed="57"/>
        <rFont val="ＭＳ Ｐゴシック"/>
        <family val="3"/>
        <charset val="128"/>
      </rPr>
      <t xml:space="preserve"> それ以外は不合格</t>
    </r>
    <rPh sb="25" eb="26">
      <t>トキ</t>
    </rPh>
    <rPh sb="27" eb="29">
      <t>ゴウカク</t>
    </rPh>
    <rPh sb="32" eb="34">
      <t>イガイ</t>
    </rPh>
    <rPh sb="35" eb="38">
      <t>フゴウカク</t>
    </rPh>
    <phoneticPr fontId="9"/>
  </si>
  <si>
    <r>
      <t xml:space="preserve">IF( </t>
    </r>
    <r>
      <rPr>
        <b/>
        <sz val="11"/>
        <color indexed="10"/>
        <rFont val="ＭＳ Ｐゴシック"/>
        <family val="3"/>
        <charset val="128"/>
      </rPr>
      <t>OR</t>
    </r>
    <r>
      <rPr>
        <b/>
        <sz val="11"/>
        <rFont val="ＭＳ Ｐゴシック"/>
        <family val="3"/>
        <charset val="128"/>
      </rPr>
      <t xml:space="preserve">( F20="A",G20="○" ), </t>
    </r>
    <r>
      <rPr>
        <b/>
        <sz val="11"/>
        <color indexed="12"/>
        <rFont val="ＭＳ Ｐゴシック"/>
        <family val="3"/>
        <charset val="128"/>
      </rPr>
      <t>"合格"</t>
    </r>
    <r>
      <rPr>
        <b/>
        <sz val="11"/>
        <rFont val="ＭＳ Ｐゴシック"/>
        <family val="3"/>
        <charset val="128"/>
      </rPr>
      <t>,</t>
    </r>
    <r>
      <rPr>
        <b/>
        <sz val="11"/>
        <color indexed="57"/>
        <rFont val="ＭＳ Ｐゴシック"/>
        <family val="3"/>
        <charset val="128"/>
      </rPr>
      <t xml:space="preserve">"不合格" </t>
    </r>
    <r>
      <rPr>
        <b/>
        <sz val="11"/>
        <rFont val="ＭＳ Ｐゴシック"/>
        <family val="3"/>
        <charset val="128"/>
      </rPr>
      <t>)</t>
    </r>
    <rPh sb="28" eb="30">
      <t>ゴウカク</t>
    </rPh>
    <rPh sb="33" eb="36">
      <t>フゴウカク</t>
    </rPh>
    <phoneticPr fontId="9"/>
  </si>
  <si>
    <t>※時間があったら、ANDをORに変更してみましょう</t>
    <rPh sb="1" eb="3">
      <t>ジカン</t>
    </rPh>
    <rPh sb="16" eb="18">
      <t>ヘンコウ</t>
    </rPh>
    <phoneticPr fontId="9"/>
  </si>
  <si>
    <t>練習） 評定（A、B、C）が入力できるよう入力規則を</t>
    <rPh sb="0" eb="2">
      <t>レンシュウ</t>
    </rPh>
    <phoneticPr fontId="9"/>
  </si>
  <si>
    <t>　　　　設定してみましょう。</t>
    <phoneticPr fontId="9"/>
  </si>
  <si>
    <t>No.</t>
    <phoneticPr fontId="9"/>
  </si>
  <si>
    <t>評価</t>
    <phoneticPr fontId="9"/>
  </si>
  <si>
    <t>④「元の値」にプルダウン表示させたいデータを入力する</t>
    <rPh sb="2" eb="3">
      <t>モト</t>
    </rPh>
    <rPh sb="4" eb="5">
      <t>アタイ</t>
    </rPh>
    <rPh sb="12" eb="14">
      <t>ヒョウジ</t>
    </rPh>
    <rPh sb="22" eb="24">
      <t>ニュウリョク</t>
    </rPh>
    <phoneticPr fontId="9"/>
  </si>
  <si>
    <t>相川　美樹</t>
    <rPh sb="0" eb="2">
      <t>アイカワ</t>
    </rPh>
    <rPh sb="3" eb="5">
      <t>ミキ</t>
    </rPh>
    <phoneticPr fontId="9"/>
  </si>
  <si>
    <t>浅野　さやか</t>
    <rPh sb="0" eb="1">
      <t>アサ</t>
    </rPh>
    <rPh sb="1" eb="2">
      <t>ノ</t>
    </rPh>
    <phoneticPr fontId="9"/>
  </si>
  <si>
    <t>☆評価について</t>
    <phoneticPr fontId="9"/>
  </si>
  <si>
    <t>岡野　陽子</t>
    <rPh sb="0" eb="2">
      <t>オカノ</t>
    </rPh>
    <rPh sb="3" eb="5">
      <t>ヨウコ</t>
    </rPh>
    <phoneticPr fontId="9"/>
  </si>
  <si>
    <t>小田　慎太郎</t>
    <rPh sb="0" eb="2">
      <t>オダ</t>
    </rPh>
    <rPh sb="3" eb="6">
      <t>シンタロウ</t>
    </rPh>
    <phoneticPr fontId="9"/>
  </si>
  <si>
    <t>小林　直人</t>
    <rPh sb="0" eb="2">
      <t>コバヤシ</t>
    </rPh>
    <rPh sb="3" eb="5">
      <t>ナオト</t>
    </rPh>
    <phoneticPr fontId="9"/>
  </si>
  <si>
    <t>佐藤　裕太</t>
    <rPh sb="0" eb="2">
      <t>サトウ</t>
    </rPh>
    <rPh sb="3" eb="5">
      <t>ユウタ</t>
    </rPh>
    <phoneticPr fontId="9"/>
  </si>
  <si>
    <t>田中　浩一</t>
    <rPh sb="0" eb="2">
      <t>タナカ</t>
    </rPh>
    <rPh sb="3" eb="5">
      <t>コウイチ</t>
    </rPh>
    <phoneticPr fontId="9"/>
  </si>
  <si>
    <t>林　智恵子</t>
    <rPh sb="0" eb="1">
      <t>ハヤシ</t>
    </rPh>
    <rPh sb="2" eb="5">
      <t>チエコ</t>
    </rPh>
    <phoneticPr fontId="9"/>
  </si>
  <si>
    <t>原田　俊輔</t>
    <rPh sb="0" eb="2">
      <t>ハラダ</t>
    </rPh>
    <rPh sb="3" eb="5">
      <t>シュンスケ</t>
    </rPh>
    <phoneticPr fontId="9"/>
  </si>
  <si>
    <t>藤井　美奈</t>
    <rPh sb="0" eb="2">
      <t>フジイ</t>
    </rPh>
    <rPh sb="3" eb="5">
      <t>ミナ</t>
    </rPh>
    <phoneticPr fontId="9"/>
  </si>
  <si>
    <t>A</t>
    <phoneticPr fontId="9"/>
  </si>
  <si>
    <t>※ No.1の評価を作成後、オートフィルで式をコピー</t>
    <rPh sb="10" eb="12">
      <t>サクセイ</t>
    </rPh>
    <rPh sb="12" eb="13">
      <t>ゴ</t>
    </rPh>
    <phoneticPr fontId="9"/>
  </si>
  <si>
    <t>B</t>
    <phoneticPr fontId="9"/>
  </si>
  <si>
    <t>C</t>
    <phoneticPr fontId="9"/>
  </si>
  <si>
    <t>【参考】</t>
    <rPh sb="1" eb="3">
      <t>サンコウ</t>
    </rPh>
    <phoneticPr fontId="9"/>
  </si>
  <si>
    <t>手順④で「元の値」にカーソルを表示したら、データが入力されている</t>
    <rPh sb="0" eb="2">
      <t>テジュン</t>
    </rPh>
    <rPh sb="5" eb="6">
      <t>モト</t>
    </rPh>
    <rPh sb="7" eb="8">
      <t>アタイ</t>
    </rPh>
    <rPh sb="15" eb="17">
      <t>ヒョウジ</t>
    </rPh>
    <rPh sb="25" eb="27">
      <t>ニュウリョク</t>
    </rPh>
    <phoneticPr fontId="9"/>
  </si>
  <si>
    <t>セルをドラッグします。</t>
    <phoneticPr fontId="9"/>
  </si>
  <si>
    <t>評価元</t>
    <rPh sb="2" eb="3">
      <t>モト</t>
    </rPh>
    <phoneticPr fontId="9"/>
  </si>
  <si>
    <t>A</t>
    <phoneticPr fontId="9"/>
  </si>
  <si>
    <t>B</t>
    <phoneticPr fontId="9"/>
  </si>
  <si>
    <t>C</t>
    <phoneticPr fontId="9"/>
  </si>
  <si>
    <t>リストの元の値は、セルを参照して利用することができます。</t>
    <rPh sb="4" eb="5">
      <t>モト</t>
    </rPh>
    <rPh sb="6" eb="7">
      <t>アタイ</t>
    </rPh>
    <rPh sb="12" eb="14">
      <t>サンショウ</t>
    </rPh>
    <rPh sb="16" eb="18">
      <t>リヨウ</t>
    </rPh>
    <phoneticPr fontId="9"/>
  </si>
  <si>
    <t>入力規則応用</t>
    <rPh sb="0" eb="2">
      <t>ニュウリョク</t>
    </rPh>
    <rPh sb="2" eb="4">
      <t>キソク</t>
    </rPh>
    <rPh sb="4" eb="6">
      <t>オウヨウ</t>
    </rPh>
    <phoneticPr fontId="9"/>
  </si>
  <si>
    <t>他のセルの値によって、入力できるリストを限定する事ができます</t>
    <rPh sb="0" eb="1">
      <t>ホカ</t>
    </rPh>
    <rPh sb="5" eb="6">
      <t>アタイ</t>
    </rPh>
    <rPh sb="11" eb="13">
      <t>ニュウリョク</t>
    </rPh>
    <rPh sb="20" eb="22">
      <t>ゲンテイ</t>
    </rPh>
    <rPh sb="24" eb="25">
      <t>コト</t>
    </rPh>
    <phoneticPr fontId="9"/>
  </si>
  <si>
    <r>
      <rPr>
        <b/>
        <sz val="14"/>
        <rFont val="Meiryo UI"/>
        <family val="3"/>
        <charset val="128"/>
      </rPr>
      <t xml:space="preserve"> =IF( </t>
    </r>
    <r>
      <rPr>
        <b/>
        <sz val="14"/>
        <color rgb="FFFF0000"/>
        <rFont val="Meiryo UI"/>
        <family val="3"/>
        <charset val="128"/>
      </rPr>
      <t>M11</t>
    </r>
    <r>
      <rPr>
        <b/>
        <sz val="14"/>
        <rFont val="Meiryo UI"/>
        <family val="3"/>
        <charset val="128"/>
      </rPr>
      <t>=</t>
    </r>
    <r>
      <rPr>
        <b/>
        <sz val="14"/>
        <color rgb="FF0066FF"/>
        <rFont val="Meiryo UI"/>
        <family val="3"/>
        <charset val="128"/>
      </rPr>
      <t>$P$10,$P$11:$P$19</t>
    </r>
    <r>
      <rPr>
        <b/>
        <sz val="14"/>
        <rFont val="Meiryo UI"/>
        <family val="3"/>
        <charset val="128"/>
      </rPr>
      <t xml:space="preserve">, </t>
    </r>
    <r>
      <rPr>
        <b/>
        <sz val="14"/>
        <color rgb="FF009900"/>
        <rFont val="Meiryo UI"/>
        <family val="3"/>
        <charset val="128"/>
      </rPr>
      <t xml:space="preserve">$Q$11:$Q$19 </t>
    </r>
    <r>
      <rPr>
        <sz val="14"/>
        <rFont val="Meiryo UI"/>
        <family val="3"/>
        <charset val="128"/>
      </rPr>
      <t>)</t>
    </r>
    <phoneticPr fontId="9"/>
  </si>
  <si>
    <t>Excelファイルにパスワードをつける</t>
    <phoneticPr fontId="9"/>
  </si>
  <si>
    <t>国語の成績の表があります。</t>
    <rPh sb="0" eb="1">
      <t>コク</t>
    </rPh>
    <rPh sb="1" eb="2">
      <t>ゴ</t>
    </rPh>
    <rPh sb="3" eb="5">
      <t>セイセキ</t>
    </rPh>
    <rPh sb="6" eb="7">
      <t>ヒョウ</t>
    </rPh>
    <phoneticPr fontId="9"/>
  </si>
  <si>
    <t>■　IF関数の条件が３つ以上の場合には、「偽の場合」にIF関数を重ねて入力します</t>
    <rPh sb="4" eb="6">
      <t>カンスウ</t>
    </rPh>
    <rPh sb="7" eb="9">
      <t>ジョウケン</t>
    </rPh>
    <rPh sb="12" eb="14">
      <t>イジョウ</t>
    </rPh>
    <rPh sb="15" eb="17">
      <t>バアイ</t>
    </rPh>
    <rPh sb="21" eb="22">
      <t>ギ</t>
    </rPh>
    <rPh sb="23" eb="25">
      <t>バアイ</t>
    </rPh>
    <rPh sb="29" eb="31">
      <t>カンスウ</t>
    </rPh>
    <rPh sb="32" eb="33">
      <t>カサ</t>
    </rPh>
    <rPh sb="35" eb="37">
      <t>ニュウリョク</t>
    </rPh>
    <phoneticPr fontId="9"/>
  </si>
  <si>
    <t>　　①判定１：式に値や数値を入力し判定する</t>
    <rPh sb="3" eb="5">
      <t>ハンテイ</t>
    </rPh>
    <rPh sb="7" eb="8">
      <t>シキ</t>
    </rPh>
    <rPh sb="9" eb="10">
      <t>アタイ</t>
    </rPh>
    <rPh sb="11" eb="13">
      <t>スウチ</t>
    </rPh>
    <rPh sb="14" eb="16">
      <t>ニュウリョク</t>
    </rPh>
    <rPh sb="17" eb="19">
      <t>ハンテイ</t>
    </rPh>
    <phoneticPr fontId="9"/>
  </si>
  <si>
    <t>　　②判定２：判定表の値を使って式を作成する</t>
    <rPh sb="3" eb="5">
      <t>ハンテイ</t>
    </rPh>
    <rPh sb="7" eb="9">
      <t>ハンテイ</t>
    </rPh>
    <rPh sb="9" eb="10">
      <t>ヒョウ</t>
    </rPh>
    <rPh sb="11" eb="12">
      <t>アタイ</t>
    </rPh>
    <rPh sb="13" eb="14">
      <t>ツカ</t>
    </rPh>
    <rPh sb="16" eb="17">
      <t>シキ</t>
    </rPh>
    <rPh sb="18" eb="20">
      <t>サクセイ</t>
    </rPh>
    <phoneticPr fontId="9"/>
  </si>
  <si>
    <t>評価</t>
    <rPh sb="0" eb="2">
      <t>ヒョウカ</t>
    </rPh>
    <phoneticPr fontId="9"/>
  </si>
  <si>
    <t>↓</t>
    <phoneticPr fontId="9"/>
  </si>
  <si>
    <t>部活別人数表</t>
    <rPh sb="0" eb="2">
      <t>ブカツ</t>
    </rPh>
    <rPh sb="2" eb="3">
      <t>ベツ</t>
    </rPh>
    <rPh sb="3" eb="5">
      <t>ニンズウ</t>
    </rPh>
    <rPh sb="5" eb="6">
      <t>ヒョウ</t>
    </rPh>
    <phoneticPr fontId="9"/>
  </si>
  <si>
    <t>2年生合計点数</t>
    <rPh sb="1" eb="3">
      <t>ネンセイ</t>
    </rPh>
    <rPh sb="3" eb="5">
      <t>ゴウケイ</t>
    </rPh>
    <rPh sb="5" eb="7">
      <t>テンスウ</t>
    </rPh>
    <phoneticPr fontId="9"/>
  </si>
  <si>
    <t>部活</t>
    <rPh sb="0" eb="2">
      <t>ブカツ</t>
    </rPh>
    <phoneticPr fontId="9"/>
  </si>
  <si>
    <t>男子</t>
    <rPh sb="0" eb="2">
      <t>ダンシ</t>
    </rPh>
    <phoneticPr fontId="9"/>
  </si>
  <si>
    <t>女子</t>
    <rPh sb="0" eb="2">
      <t>ジョシ</t>
    </rPh>
    <phoneticPr fontId="9"/>
  </si>
  <si>
    <t>範囲</t>
    <rPh sb="0" eb="2">
      <t>ハンイ</t>
    </rPh>
    <phoneticPr fontId="9"/>
  </si>
  <si>
    <t>人数（人）</t>
    <rPh sb="0" eb="2">
      <t>ニンズウ</t>
    </rPh>
    <rPh sb="3" eb="4">
      <t>ニン</t>
    </rPh>
    <phoneticPr fontId="9"/>
  </si>
  <si>
    <t>[並べ替え]</t>
    <rPh sb="1" eb="2">
      <t>ナラ</t>
    </rPh>
    <rPh sb="3" eb="4">
      <t>カ</t>
    </rPh>
    <phoneticPr fontId="9"/>
  </si>
  <si>
    <t>①合計点の降順に並べ替えてみよう</t>
    <rPh sb="1" eb="3">
      <t>ゴウケイ</t>
    </rPh>
    <rPh sb="3" eb="4">
      <t>テン</t>
    </rPh>
    <rPh sb="5" eb="7">
      <t>コウジュン</t>
    </rPh>
    <rPh sb="8" eb="9">
      <t>ナラ</t>
    </rPh>
    <rPh sb="10" eb="11">
      <t>カ</t>
    </rPh>
    <phoneticPr fontId="9"/>
  </si>
  <si>
    <t>サッカー</t>
    <phoneticPr fontId="9"/>
  </si>
  <si>
    <t>250未満</t>
    <rPh sb="3" eb="5">
      <t>ミマン</t>
    </rPh>
    <phoneticPr fontId="9"/>
  </si>
  <si>
    <t>②クラス別の合計点の高い順に並べ替えてみよう</t>
    <rPh sb="4" eb="5">
      <t>ベツ</t>
    </rPh>
    <rPh sb="6" eb="8">
      <t>ゴウケイ</t>
    </rPh>
    <rPh sb="8" eb="9">
      <t>テン</t>
    </rPh>
    <rPh sb="10" eb="11">
      <t>タカ</t>
    </rPh>
    <rPh sb="12" eb="13">
      <t>ジュン</t>
    </rPh>
    <rPh sb="14" eb="15">
      <t>ナラ</t>
    </rPh>
    <rPh sb="16" eb="17">
      <t>カ</t>
    </rPh>
    <phoneticPr fontId="9"/>
  </si>
  <si>
    <t>水泳</t>
    <rPh sb="0" eb="2">
      <t>スイエイ</t>
    </rPh>
    <phoneticPr fontId="9"/>
  </si>
  <si>
    <t>250以上　300未満</t>
    <rPh sb="3" eb="5">
      <t>イジョウ</t>
    </rPh>
    <rPh sb="9" eb="11">
      <t>ミマン</t>
    </rPh>
    <phoneticPr fontId="9"/>
  </si>
  <si>
    <t>③連番の昇順に並べ替え初期状態に戻しましょう</t>
    <rPh sb="1" eb="3">
      <t>レンバン</t>
    </rPh>
    <rPh sb="4" eb="6">
      <t>ショウジュン</t>
    </rPh>
    <rPh sb="7" eb="8">
      <t>ナラ</t>
    </rPh>
    <rPh sb="9" eb="10">
      <t>カ</t>
    </rPh>
    <rPh sb="11" eb="13">
      <t>ショキ</t>
    </rPh>
    <rPh sb="13" eb="15">
      <t>ジョウタイ</t>
    </rPh>
    <rPh sb="16" eb="17">
      <t>モド</t>
    </rPh>
    <phoneticPr fontId="9"/>
  </si>
  <si>
    <t>バスケット</t>
    <phoneticPr fontId="9"/>
  </si>
  <si>
    <t>300以上　350未満</t>
    <rPh sb="3" eb="5">
      <t>イジョウ</t>
    </rPh>
    <rPh sb="9" eb="11">
      <t>ミマン</t>
    </rPh>
    <phoneticPr fontId="9"/>
  </si>
  <si>
    <t>吹奏楽</t>
    <rPh sb="0" eb="3">
      <t>スイソウガク</t>
    </rPh>
    <phoneticPr fontId="9"/>
  </si>
  <si>
    <t>350以上　400未満</t>
    <rPh sb="3" eb="5">
      <t>イジョウ</t>
    </rPh>
    <rPh sb="9" eb="11">
      <t>ミマン</t>
    </rPh>
    <phoneticPr fontId="9"/>
  </si>
  <si>
    <t>カルチャー</t>
    <phoneticPr fontId="9"/>
  </si>
  <si>
    <t>400以上</t>
    <rPh sb="3" eb="5">
      <t>イジョウ</t>
    </rPh>
    <phoneticPr fontId="9"/>
  </si>
  <si>
    <t>第２学年　成績一覧表</t>
    <rPh sb="0" eb="1">
      <t>ダイ</t>
    </rPh>
    <rPh sb="2" eb="4">
      <t>ガクネン</t>
    </rPh>
    <rPh sb="5" eb="7">
      <t>セイセキ</t>
    </rPh>
    <rPh sb="7" eb="9">
      <t>イチラン</t>
    </rPh>
    <rPh sb="9" eb="10">
      <t>ヒョウ</t>
    </rPh>
    <phoneticPr fontId="58"/>
  </si>
  <si>
    <t>連番</t>
    <rPh sb="0" eb="2">
      <t>レンバン</t>
    </rPh>
    <phoneticPr fontId="58"/>
  </si>
  <si>
    <t>クラス</t>
    <phoneticPr fontId="58"/>
  </si>
  <si>
    <t>性別</t>
    <rPh sb="0" eb="2">
      <t>セイベツ</t>
    </rPh>
    <phoneticPr fontId="58"/>
  </si>
  <si>
    <t>氏名</t>
    <rPh sb="0" eb="2">
      <t>シメイ</t>
    </rPh>
    <phoneticPr fontId="58"/>
  </si>
  <si>
    <t>氏名（カタカナ）</t>
  </si>
  <si>
    <t>部活</t>
    <rPh sb="0" eb="2">
      <t>ブカツ</t>
    </rPh>
    <phoneticPr fontId="58"/>
  </si>
  <si>
    <t>平均勉強
時間(分)</t>
    <rPh sb="0" eb="2">
      <t>ヘイキン</t>
    </rPh>
    <rPh sb="2" eb="4">
      <t>ベンキョウ</t>
    </rPh>
    <rPh sb="5" eb="7">
      <t>ジカン</t>
    </rPh>
    <rPh sb="8" eb="9">
      <t>フン</t>
    </rPh>
    <phoneticPr fontId="9"/>
  </si>
  <si>
    <t>国語</t>
    <rPh sb="0" eb="2">
      <t>コクゴ</t>
    </rPh>
    <phoneticPr fontId="58"/>
  </si>
  <si>
    <t>社会</t>
    <rPh sb="0" eb="2">
      <t>シャカイ</t>
    </rPh>
    <phoneticPr fontId="58"/>
  </si>
  <si>
    <t>数学</t>
    <rPh sb="0" eb="2">
      <t>スウガク</t>
    </rPh>
    <phoneticPr fontId="58"/>
  </si>
  <si>
    <t>理科</t>
    <rPh sb="0" eb="2">
      <t>リカ</t>
    </rPh>
    <phoneticPr fontId="58"/>
  </si>
  <si>
    <t>英語</t>
    <rPh sb="0" eb="2">
      <t>エイゴ</t>
    </rPh>
    <phoneticPr fontId="58"/>
  </si>
  <si>
    <t>合計</t>
    <rPh sb="0" eb="2">
      <t>ゴウケイ</t>
    </rPh>
    <phoneticPr fontId="58"/>
  </si>
  <si>
    <t>評価</t>
    <rPh sb="0" eb="2">
      <t>ヒョウカ</t>
    </rPh>
    <phoneticPr fontId="58"/>
  </si>
  <si>
    <t>1組</t>
  </si>
  <si>
    <t>女</t>
  </si>
  <si>
    <t>安斎 沙耶</t>
  </si>
  <si>
    <t>アンザイサヤ</t>
  </si>
  <si>
    <t>サッカー</t>
    <phoneticPr fontId="58"/>
  </si>
  <si>
    <t>男</t>
  </si>
  <si>
    <t>石井 正孝</t>
  </si>
  <si>
    <t>イシイマサタカ</t>
  </si>
  <si>
    <t>吹奏楽</t>
    <rPh sb="0" eb="3">
      <t>スイソウガク</t>
    </rPh>
    <phoneticPr fontId="58"/>
  </si>
  <si>
    <t>石崎 桃子</t>
  </si>
  <si>
    <t>イシザキモモコ</t>
  </si>
  <si>
    <t>海野 弘明</t>
  </si>
  <si>
    <t>ウミノヒロアキ</t>
  </si>
  <si>
    <t>カルチャー</t>
    <phoneticPr fontId="58"/>
  </si>
  <si>
    <t>大山 勝夫</t>
  </si>
  <si>
    <t>オオヤマカツオ</t>
  </si>
  <si>
    <t>奥野 和葉</t>
  </si>
  <si>
    <t>オクノカズハ</t>
  </si>
  <si>
    <t>バスケット</t>
    <phoneticPr fontId="58"/>
  </si>
  <si>
    <t>河内 舞香</t>
  </si>
  <si>
    <t>カワウチマイカ</t>
  </si>
  <si>
    <t>岸田 麗奈</t>
  </si>
  <si>
    <t>キシダレナ</t>
  </si>
  <si>
    <t>木戸 嘉一</t>
  </si>
  <si>
    <t>キドカイチ</t>
  </si>
  <si>
    <t>水泳</t>
    <rPh sb="0" eb="2">
      <t>スイエイ</t>
    </rPh>
    <phoneticPr fontId="58"/>
  </si>
  <si>
    <t>黒田 美央</t>
  </si>
  <si>
    <t>クロダミオ</t>
  </si>
  <si>
    <t>小林 景子</t>
  </si>
  <si>
    <t>コバヤシケイコ</t>
  </si>
  <si>
    <t>沢田 康代</t>
  </si>
  <si>
    <t>サワダヤスヨ</t>
  </si>
  <si>
    <t>志賀 咲月</t>
  </si>
  <si>
    <t>シガサツキ</t>
  </si>
  <si>
    <t>下川 亜実</t>
  </si>
  <si>
    <t>シモカワアミ</t>
  </si>
  <si>
    <t>下山 悦哉</t>
  </si>
  <si>
    <t>シモヤマエツヤ</t>
  </si>
  <si>
    <t>妹尾 季衣</t>
  </si>
  <si>
    <t>セノオトシエ</t>
  </si>
  <si>
    <t>塚原 健</t>
  </si>
  <si>
    <t>ツカハラケン</t>
  </si>
  <si>
    <t>筒井 藍</t>
  </si>
  <si>
    <t>ツツイアイ</t>
  </si>
  <si>
    <t>寺沢 胡桃</t>
  </si>
  <si>
    <t>テラサワクルミ</t>
  </si>
  <si>
    <t>土井 理穂</t>
  </si>
  <si>
    <t>ドイリホ</t>
  </si>
  <si>
    <t>飛田 昌幸</t>
  </si>
  <si>
    <t>トビタマサユキ</t>
  </si>
  <si>
    <t>鳥居 奈穂</t>
  </si>
  <si>
    <t>トリイナホ</t>
  </si>
  <si>
    <t>中岡 文子</t>
  </si>
  <si>
    <t>ナカオカアヤコ</t>
  </si>
  <si>
    <t>平川 陽子</t>
  </si>
  <si>
    <t>ヒラカワヨウコ</t>
  </si>
  <si>
    <t>平良 重光</t>
  </si>
  <si>
    <t>ヒラヨシシゲミツ</t>
  </si>
  <si>
    <t>深沢 広志</t>
  </si>
  <si>
    <t>フカザワヒロシ</t>
  </si>
  <si>
    <t>福井 武裕</t>
  </si>
  <si>
    <t>フクイタケヒロ</t>
  </si>
  <si>
    <t>福田 礼子</t>
  </si>
  <si>
    <t>フクダレイコ</t>
  </si>
  <si>
    <t>前川 幹男</t>
  </si>
  <si>
    <t>マエカワミキオ</t>
  </si>
  <si>
    <t>宮原 萌衣</t>
  </si>
  <si>
    <t>ミヤハラメイ</t>
  </si>
  <si>
    <t>村瀬 伸子</t>
  </si>
  <si>
    <t>ムラセノブコ</t>
  </si>
  <si>
    <t>本村 勇雄</t>
  </si>
  <si>
    <t>モトムライサオ</t>
  </si>
  <si>
    <t>横山 和雄</t>
  </si>
  <si>
    <t>ヨコヤマカズオ</t>
  </si>
  <si>
    <t>吉川 誠之</t>
  </si>
  <si>
    <t>ヨシカワマサユキ</t>
  </si>
  <si>
    <t>2組</t>
  </si>
  <si>
    <t>赤塚 善四</t>
  </si>
  <si>
    <t>アカツカゼンシロウ</t>
  </si>
  <si>
    <t>有賀 和恵</t>
  </si>
  <si>
    <t>アリガカズエ</t>
  </si>
  <si>
    <t>石橋 晃年</t>
  </si>
  <si>
    <t>イシバシアキトシ</t>
  </si>
  <si>
    <t>和泉 遥菜</t>
  </si>
  <si>
    <t>イズミハルナ</t>
  </si>
  <si>
    <t>伊東 直治</t>
  </si>
  <si>
    <t>イトウナオジ</t>
  </si>
  <si>
    <t>稲葉 晃一</t>
  </si>
  <si>
    <t>イナバコウイチロウ</t>
  </si>
  <si>
    <t>今西 美琴</t>
  </si>
  <si>
    <t>イマニシミコト</t>
  </si>
  <si>
    <t>岩瀬 穂乃</t>
  </si>
  <si>
    <t>イワセホノカ</t>
  </si>
  <si>
    <t>江崎 静雄</t>
  </si>
  <si>
    <t>エザキシズオ</t>
  </si>
  <si>
    <t>大谷 佐和</t>
  </si>
  <si>
    <t>オオヤサワ</t>
  </si>
  <si>
    <t>大矢 照雄</t>
  </si>
  <si>
    <t>オオヤテルオ</t>
  </si>
  <si>
    <t>柿崎 凛子</t>
  </si>
  <si>
    <t>カキザキリンコ</t>
  </si>
  <si>
    <t>門田 遥佳</t>
  </si>
  <si>
    <t>カドタハルカ</t>
  </si>
  <si>
    <t>河本 玲奈</t>
  </si>
  <si>
    <t>カワモトレイナ</t>
  </si>
  <si>
    <t>木内 貞行</t>
  </si>
  <si>
    <t>キウチサダユキ</t>
  </si>
  <si>
    <t>北村 恵理</t>
  </si>
  <si>
    <t>キタムラエリコ</t>
  </si>
  <si>
    <t>木原 涼花</t>
  </si>
  <si>
    <t>キハラスズカ</t>
  </si>
  <si>
    <t>小森 義哉</t>
  </si>
  <si>
    <t>コモリヨシヤ</t>
  </si>
  <si>
    <t>坂元 真央</t>
  </si>
  <si>
    <t>サカモトマオ</t>
  </si>
  <si>
    <t>島日 出男</t>
  </si>
  <si>
    <t>シマヒデオ</t>
  </si>
  <si>
    <t>菅野 愛結</t>
  </si>
  <si>
    <t>スガノアユ</t>
  </si>
  <si>
    <t>高津 沙羅</t>
  </si>
  <si>
    <t>タカツサラ</t>
  </si>
  <si>
    <t>高橋 昭治</t>
  </si>
  <si>
    <t>タカハシショウジ</t>
  </si>
  <si>
    <t>竹田 智</t>
  </si>
  <si>
    <t>タケダサトシ</t>
  </si>
  <si>
    <t>富山 麻美</t>
  </si>
  <si>
    <t>トミヤマアサミ</t>
  </si>
  <si>
    <t>成瀬 佳織</t>
  </si>
  <si>
    <t>ナルセカオリ</t>
  </si>
  <si>
    <t>羽田 杏理</t>
  </si>
  <si>
    <t>ハタアンリ</t>
  </si>
  <si>
    <t>前野 滉二</t>
  </si>
  <si>
    <t>マエノコウジ</t>
  </si>
  <si>
    <t>丸山 美奈</t>
  </si>
  <si>
    <t>マルヤマミナ</t>
  </si>
  <si>
    <t>目黒 麻由</t>
  </si>
  <si>
    <t>メグロマユ</t>
  </si>
  <si>
    <t>持田 俊二</t>
  </si>
  <si>
    <t>モチダシュンジ</t>
  </si>
  <si>
    <t>森本 怜奈</t>
  </si>
  <si>
    <t>モリモトレイナ</t>
  </si>
  <si>
    <t>柳瀬 光子</t>
  </si>
  <si>
    <t>ヤナセミツコ</t>
  </si>
  <si>
    <t>3組</t>
  </si>
  <si>
    <t>赤木 裕史</t>
  </si>
  <si>
    <t>アカギヒロシ</t>
  </si>
  <si>
    <t>井川 里菜</t>
  </si>
  <si>
    <t>イカワリナ</t>
  </si>
  <si>
    <t>石倉 清司</t>
  </si>
  <si>
    <t>イシクラキヨシ</t>
  </si>
  <si>
    <t>石山 栄子</t>
  </si>
  <si>
    <t>イシヤマエイコ</t>
  </si>
  <si>
    <t>市村 怜子</t>
  </si>
  <si>
    <t>イチムラレイコ</t>
  </si>
  <si>
    <t>岩佐 繁夫</t>
  </si>
  <si>
    <t>イワサシゲオ</t>
  </si>
  <si>
    <t>大矢 佳代</t>
  </si>
  <si>
    <t>オオヤカヨ</t>
  </si>
  <si>
    <t>金井 晃年</t>
  </si>
  <si>
    <t>カネイアキトシ</t>
  </si>
  <si>
    <t>木戸 友菜</t>
  </si>
  <si>
    <t>キドユウナ</t>
  </si>
  <si>
    <t>黒澤 陽治</t>
  </si>
  <si>
    <t>クロサワヨウジ</t>
  </si>
  <si>
    <t>後藤 和佳</t>
  </si>
  <si>
    <t>ゴトウワカナ</t>
  </si>
  <si>
    <t>小峰 和枝</t>
  </si>
  <si>
    <t>コミネカズエ</t>
  </si>
  <si>
    <t>小峰 真</t>
  </si>
  <si>
    <t>コミネマコト</t>
  </si>
  <si>
    <t>宍戸 嘉之</t>
  </si>
  <si>
    <t>シシドヨシユキ</t>
  </si>
  <si>
    <t>篠崎 貞子</t>
  </si>
  <si>
    <t>シノザキサダコ</t>
  </si>
  <si>
    <t>下田 春美</t>
  </si>
  <si>
    <t>シモダハルミ</t>
  </si>
  <si>
    <t>新保 紗和</t>
  </si>
  <si>
    <t>シンポサワ</t>
  </si>
  <si>
    <t>橘 雅之</t>
    <phoneticPr fontId="9"/>
  </si>
  <si>
    <t>タチバナマサユキ</t>
  </si>
  <si>
    <t>寺内 円美</t>
  </si>
  <si>
    <t>テラウチマルミ</t>
  </si>
  <si>
    <t>寺島 勤</t>
  </si>
  <si>
    <t>テラシマツトム</t>
  </si>
  <si>
    <t>寺西 南</t>
  </si>
  <si>
    <t>テラニシミナミ</t>
  </si>
  <si>
    <t>長田 心春</t>
  </si>
  <si>
    <t>ナガタコハル</t>
  </si>
  <si>
    <t>服部 啓之</t>
  </si>
  <si>
    <t>ハットリヒロユキ</t>
  </si>
  <si>
    <t>原田 博史</t>
  </si>
  <si>
    <t>ハラダヒロシ</t>
  </si>
  <si>
    <t>東野 陽菜</t>
  </si>
  <si>
    <t>ヒガシノヒナノ</t>
  </si>
  <si>
    <t>平野 果穂</t>
  </si>
  <si>
    <t>ヒラノカホ</t>
  </si>
  <si>
    <t>広川 武彦</t>
  </si>
  <si>
    <t>ヒロカワタケヒコ</t>
  </si>
  <si>
    <t>堀江 敏仁</t>
  </si>
  <si>
    <t>ホリエトシヒト</t>
  </si>
  <si>
    <t>堀川 柚希</t>
  </si>
  <si>
    <t>ホリカワユズキ</t>
  </si>
  <si>
    <t>堀越 麗子</t>
  </si>
  <si>
    <t>ホリコシレイコ</t>
  </si>
  <si>
    <t>宮沢 歩実</t>
  </si>
  <si>
    <t>ミヤザワアユミ</t>
  </si>
  <si>
    <t>宮原 克哉</t>
  </si>
  <si>
    <t>ミヤハラカツヤ</t>
  </si>
  <si>
    <t>矢島 敏宏</t>
  </si>
  <si>
    <t>ヤジマトシヒロ</t>
  </si>
  <si>
    <t>[フィルタ]</t>
    <phoneticPr fontId="9"/>
  </si>
  <si>
    <t>部活別人数表③</t>
    <rPh sb="0" eb="2">
      <t>ブカツ</t>
    </rPh>
    <rPh sb="2" eb="3">
      <t>ベツ</t>
    </rPh>
    <rPh sb="3" eb="5">
      <t>ニンズウ</t>
    </rPh>
    <rPh sb="5" eb="6">
      <t>ヒョウ</t>
    </rPh>
    <phoneticPr fontId="9"/>
  </si>
  <si>
    <t>2年生合計点数④</t>
    <rPh sb="1" eb="3">
      <t>ネンセイ</t>
    </rPh>
    <rPh sb="3" eb="5">
      <t>ゴウケイ</t>
    </rPh>
    <rPh sb="5" eb="7">
      <t>テンスウ</t>
    </rPh>
    <phoneticPr fontId="9"/>
  </si>
  <si>
    <t>データの並べ替え</t>
    <rPh sb="4" eb="5">
      <t>ナラ</t>
    </rPh>
    <rPh sb="6" eb="7">
      <t>カ</t>
    </rPh>
    <phoneticPr fontId="9"/>
  </si>
  <si>
    <t>データシートで操作してみよう</t>
    <rPh sb="7" eb="9">
      <t>ソウサ</t>
    </rPh>
    <phoneticPr fontId="9"/>
  </si>
  <si>
    <t>データを任意の順に並べ替えることができます</t>
    <rPh sb="4" eb="6">
      <t>ニンイ</t>
    </rPh>
    <rPh sb="7" eb="8">
      <t>ジュン</t>
    </rPh>
    <rPh sb="9" eb="10">
      <t>ナラ</t>
    </rPh>
    <rPh sb="11" eb="12">
      <t>カ</t>
    </rPh>
    <phoneticPr fontId="9"/>
  </si>
  <si>
    <t>①表の並び替え対象のセルを１つ（または、表全体）を選択し、</t>
    <rPh sb="1" eb="2">
      <t>ヒョウ</t>
    </rPh>
    <rPh sb="3" eb="4">
      <t>ナラ</t>
    </rPh>
    <rPh sb="5" eb="6">
      <t>カ</t>
    </rPh>
    <rPh sb="7" eb="9">
      <t>タイショウ</t>
    </rPh>
    <rPh sb="20" eb="23">
      <t>ヒョウゼンタイ</t>
    </rPh>
    <rPh sb="25" eb="27">
      <t>センタク</t>
    </rPh>
    <phoneticPr fontId="9"/>
  </si>
  <si>
    <t>　「データ」タブ→　「昇順」または「降順」をクリックします</t>
    <rPh sb="11" eb="13">
      <t>ショウジュン</t>
    </rPh>
    <rPh sb="18" eb="20">
      <t>コウジュン</t>
    </rPh>
    <phoneticPr fontId="9"/>
  </si>
  <si>
    <t>昇順：数値は１～９の順、文字はA～Z,「あ」～「ん」、日付は古い順</t>
    <rPh sb="0" eb="2">
      <t>ショウジュン</t>
    </rPh>
    <rPh sb="3" eb="5">
      <t>スウチ</t>
    </rPh>
    <rPh sb="10" eb="11">
      <t>ジュン</t>
    </rPh>
    <rPh sb="12" eb="14">
      <t>モジ</t>
    </rPh>
    <rPh sb="27" eb="29">
      <t>ヒヅケ</t>
    </rPh>
    <rPh sb="30" eb="31">
      <t>フル</t>
    </rPh>
    <rPh sb="32" eb="33">
      <t>ジュン</t>
    </rPh>
    <phoneticPr fontId="9"/>
  </si>
  <si>
    <t>降順：数値は９～１の順、文字はZ～A,「ん」～「あ」、日付は新しい順</t>
    <rPh sb="0" eb="2">
      <t>コウジュン</t>
    </rPh>
    <rPh sb="3" eb="5">
      <t>スウチ</t>
    </rPh>
    <rPh sb="10" eb="11">
      <t>ジュン</t>
    </rPh>
    <rPh sb="12" eb="14">
      <t>モジ</t>
    </rPh>
    <rPh sb="27" eb="29">
      <t>ヒヅケ</t>
    </rPh>
    <rPh sb="30" eb="31">
      <t>アタラ</t>
    </rPh>
    <rPh sb="33" eb="34">
      <t>ジュン</t>
    </rPh>
    <phoneticPr fontId="9"/>
  </si>
  <si>
    <t>①表の任意のセルを１つ選択（または、表全体を選択）し、</t>
    <rPh sb="1" eb="2">
      <t>ヒョウ</t>
    </rPh>
    <rPh sb="3" eb="5">
      <t>ニンイ</t>
    </rPh>
    <rPh sb="11" eb="13">
      <t>センタク</t>
    </rPh>
    <rPh sb="18" eb="19">
      <t>ヒョウ</t>
    </rPh>
    <rPh sb="19" eb="21">
      <t>ゼンタイ</t>
    </rPh>
    <rPh sb="22" eb="24">
      <t>センタク</t>
    </rPh>
    <phoneticPr fontId="9"/>
  </si>
  <si>
    <t>　「データ」タブ → 「並べ替え」をクリックします</t>
    <phoneticPr fontId="9"/>
  </si>
  <si>
    <t>②優先するキーごとに昇順・降順を指定し、OKをクリックします</t>
    <rPh sb="1" eb="3">
      <t>ユウセン</t>
    </rPh>
    <rPh sb="10" eb="12">
      <t>ショウジュン</t>
    </rPh>
    <rPh sb="13" eb="15">
      <t>コウジュン</t>
    </rPh>
    <rPh sb="16" eb="18">
      <t>シテイ</t>
    </rPh>
    <phoneticPr fontId="9"/>
  </si>
  <si>
    <t>データの抽出</t>
    <rPh sb="4" eb="6">
      <t>チュウシュツ</t>
    </rPh>
    <phoneticPr fontId="9"/>
  </si>
  <si>
    <t>任意のデータを抽出できます</t>
    <rPh sb="0" eb="2">
      <t>ニンイ</t>
    </rPh>
    <rPh sb="7" eb="9">
      <t>チュウシュツ</t>
    </rPh>
    <phoneticPr fontId="9"/>
  </si>
  <si>
    <t>データシートから抽出</t>
    <rPh sb="8" eb="10">
      <t>チュウシュツ</t>
    </rPh>
    <phoneticPr fontId="9"/>
  </si>
  <si>
    <t>フィルタでデータを抽出するには</t>
    <rPh sb="9" eb="11">
      <t>チュウシュツ</t>
    </rPh>
    <phoneticPr fontId="9"/>
  </si>
  <si>
    <t>　 「データ」タブ→　「フィルター」をクリックします</t>
    <phoneticPr fontId="9"/>
  </si>
  <si>
    <t>250～300</t>
    <phoneticPr fontId="9"/>
  </si>
  <si>
    <t>300～350</t>
    <phoneticPr fontId="9"/>
  </si>
  <si>
    <t>350～400</t>
    <phoneticPr fontId="9"/>
  </si>
  <si>
    <t>②条件となる項目のフィルターボタンから</t>
    <rPh sb="1" eb="3">
      <t>ジョウケン</t>
    </rPh>
    <rPh sb="6" eb="8">
      <t>コウモク</t>
    </rPh>
    <phoneticPr fontId="9"/>
  </si>
  <si>
    <t>数値でフィルターをかけることもできます</t>
    <rPh sb="0" eb="2">
      <t>スウチ</t>
    </rPh>
    <phoneticPr fontId="9"/>
  </si>
  <si>
    <t>おまけ</t>
    <phoneticPr fontId="9"/>
  </si>
  <si>
    <t>　 条件を選択します</t>
    <rPh sb="2" eb="4">
      <t>ジョウケン</t>
    </rPh>
    <rPh sb="5" eb="7">
      <t>センタク</t>
    </rPh>
    <phoneticPr fontId="9"/>
  </si>
  <si>
    <t>③フィルターは、クリアボタンで条件を解除できます</t>
    <rPh sb="15" eb="17">
      <t>ジョウケン</t>
    </rPh>
    <rPh sb="18" eb="20">
      <t>カイジョ</t>
    </rPh>
    <phoneticPr fontId="9"/>
  </si>
  <si>
    <t>ひまわり中学校　2年1組　スマホ・LINE利用アンケート結果　：集計</t>
    <rPh sb="4" eb="5">
      <t>チュウ</t>
    </rPh>
    <rPh sb="5" eb="7">
      <t>ガッコウ</t>
    </rPh>
    <rPh sb="9" eb="10">
      <t>ネン</t>
    </rPh>
    <rPh sb="11" eb="12">
      <t>クミ</t>
    </rPh>
    <rPh sb="21" eb="23">
      <t>リヨウ</t>
    </rPh>
    <rPh sb="28" eb="30">
      <t>ケッカ</t>
    </rPh>
    <rPh sb="32" eb="34">
      <t>シュウケイ</t>
    </rPh>
    <phoneticPr fontId="58"/>
  </si>
  <si>
    <t>１．各項目の人数を関数を使用して計算してください。</t>
    <rPh sb="2" eb="5">
      <t>カクコウモク</t>
    </rPh>
    <rPh sb="6" eb="8">
      <t>ニンズウ</t>
    </rPh>
    <rPh sb="9" eb="11">
      <t>カンスウ</t>
    </rPh>
    <rPh sb="12" eb="14">
      <t>シヨウ</t>
    </rPh>
    <rPh sb="16" eb="18">
      <t>ケイサン</t>
    </rPh>
    <phoneticPr fontId="58"/>
  </si>
  <si>
    <t>クラス人数</t>
    <rPh sb="3" eb="5">
      <t>ニンズウ</t>
    </rPh>
    <phoneticPr fontId="58"/>
  </si>
  <si>
    <t>←　COUNTA関数</t>
    <rPh sb="8" eb="10">
      <t>カンスウ</t>
    </rPh>
    <phoneticPr fontId="58"/>
  </si>
  <si>
    <t>アンケート参加人数</t>
    <rPh sb="5" eb="7">
      <t>サンカ</t>
    </rPh>
    <rPh sb="7" eb="9">
      <t>ニンズウ</t>
    </rPh>
    <phoneticPr fontId="58"/>
  </si>
  <si>
    <t>アンケート不参加人数</t>
    <rPh sb="5" eb="8">
      <t>フサンカ</t>
    </rPh>
    <rPh sb="8" eb="10">
      <t>ニンズウ</t>
    </rPh>
    <phoneticPr fontId="58"/>
  </si>
  <si>
    <t>←　COUNTBLANK関数</t>
    <rPh sb="12" eb="14">
      <t>カンスウ</t>
    </rPh>
    <phoneticPr fontId="58"/>
  </si>
  <si>
    <t>スマホ保持者人数</t>
    <rPh sb="3" eb="6">
      <t>ホジシャ</t>
    </rPh>
    <rPh sb="6" eb="8">
      <t>ニンズウ</t>
    </rPh>
    <phoneticPr fontId="58"/>
  </si>
  <si>
    <t>←　COUNTIF関数</t>
    <rPh sb="9" eb="11">
      <t>カンスウ</t>
    </rPh>
    <phoneticPr fontId="58"/>
  </si>
  <si>
    <t>LINEアカウント保持者人数</t>
    <rPh sb="9" eb="12">
      <t>ホジシャ</t>
    </rPh>
    <rPh sb="12" eb="14">
      <t>ニンズウ</t>
    </rPh>
    <phoneticPr fontId="58"/>
  </si>
  <si>
    <t>2．下の表の依存傾向欄に、「1日のスマホの平均使用時間」が2.5時間以上の人は「あり」、</t>
    <rPh sb="2" eb="3">
      <t>シタ</t>
    </rPh>
    <rPh sb="4" eb="5">
      <t>ヒョウ</t>
    </rPh>
    <rPh sb="6" eb="8">
      <t>イゾン</t>
    </rPh>
    <rPh sb="8" eb="10">
      <t>ケイコウ</t>
    </rPh>
    <rPh sb="10" eb="11">
      <t>ラン</t>
    </rPh>
    <rPh sb="15" eb="16">
      <t>ニチ</t>
    </rPh>
    <rPh sb="21" eb="23">
      <t>ヘイキン</t>
    </rPh>
    <rPh sb="23" eb="25">
      <t>シヨウ</t>
    </rPh>
    <rPh sb="25" eb="27">
      <t>ジカン</t>
    </rPh>
    <rPh sb="32" eb="34">
      <t>ジカン</t>
    </rPh>
    <rPh sb="34" eb="36">
      <t>イジョウ</t>
    </rPh>
    <rPh sb="37" eb="38">
      <t>ヒト</t>
    </rPh>
    <phoneticPr fontId="58"/>
  </si>
  <si>
    <t>それ以外は「なし」と表示してください。（IF関数）</t>
    <rPh sb="22" eb="24">
      <t>カンスウ</t>
    </rPh>
    <phoneticPr fontId="9"/>
  </si>
  <si>
    <t>3．スマホの平均使用時間が2:00より大きいセルに条件付き書式を設定してください。</t>
    <rPh sb="6" eb="8">
      <t>ヘイキン</t>
    </rPh>
    <rPh sb="8" eb="10">
      <t>シヨウ</t>
    </rPh>
    <rPh sb="10" eb="12">
      <t>ジカン</t>
    </rPh>
    <rPh sb="19" eb="20">
      <t>オオ</t>
    </rPh>
    <rPh sb="25" eb="28">
      <t>ジョウケンツ</t>
    </rPh>
    <rPh sb="29" eb="31">
      <t>ショシキ</t>
    </rPh>
    <rPh sb="32" eb="34">
      <t>セッテイ</t>
    </rPh>
    <phoneticPr fontId="58"/>
  </si>
  <si>
    <t>　　（条件付き書式：　濃い赤の文字、明るい赤の背景）</t>
    <rPh sb="3" eb="6">
      <t>ジョウケンツ</t>
    </rPh>
    <rPh sb="7" eb="9">
      <t>ショシキ</t>
    </rPh>
    <rPh sb="11" eb="12">
      <t>コ</t>
    </rPh>
    <rPh sb="13" eb="14">
      <t>アカ</t>
    </rPh>
    <rPh sb="15" eb="17">
      <t>モジ</t>
    </rPh>
    <rPh sb="18" eb="19">
      <t>アカ</t>
    </rPh>
    <rPh sb="21" eb="22">
      <t>アカ</t>
    </rPh>
    <rPh sb="23" eb="25">
      <t>ハイケイ</t>
    </rPh>
    <phoneticPr fontId="58"/>
  </si>
  <si>
    <t>No</t>
    <phoneticPr fontId="58"/>
  </si>
  <si>
    <t>スマホや携帯を持っている？</t>
    <rPh sb="4" eb="6">
      <t>ケイタイ</t>
    </rPh>
    <rPh sb="7" eb="8">
      <t>モ</t>
    </rPh>
    <phoneticPr fontId="58"/>
  </si>
  <si>
    <t>1日のスマホの
平均使用時間は？</t>
    <rPh sb="1" eb="2">
      <t>ニチ</t>
    </rPh>
    <rPh sb="8" eb="10">
      <t>ヘイキン</t>
    </rPh>
    <rPh sb="10" eb="12">
      <t>シヨウ</t>
    </rPh>
    <rPh sb="12" eb="14">
      <t>ジカン</t>
    </rPh>
    <phoneticPr fontId="58"/>
  </si>
  <si>
    <t>自分のLINEアカウントを持っている？</t>
    <rPh sb="0" eb="2">
      <t>ジブン</t>
    </rPh>
    <rPh sb="13" eb="14">
      <t>モ</t>
    </rPh>
    <phoneticPr fontId="58"/>
  </si>
  <si>
    <t>1日のLINEの
平均使用時間は？</t>
    <phoneticPr fontId="58"/>
  </si>
  <si>
    <t>依存傾向</t>
    <rPh sb="0" eb="2">
      <t>イゾン</t>
    </rPh>
    <rPh sb="2" eb="4">
      <t>ケイコウ</t>
    </rPh>
    <phoneticPr fontId="9"/>
  </si>
  <si>
    <t>真下 舞桜</t>
  </si>
  <si>
    <t>女</t>
    <phoneticPr fontId="58"/>
  </si>
  <si>
    <t>○</t>
    <phoneticPr fontId="58"/>
  </si>
  <si>
    <t>片平 恭介</t>
    <rPh sb="3" eb="5">
      <t>キョウスケ</t>
    </rPh>
    <phoneticPr fontId="58"/>
  </si>
  <si>
    <t>四方 章治郎</t>
  </si>
  <si>
    <t>×</t>
    <phoneticPr fontId="58"/>
  </si>
  <si>
    <t>大村 麻紀</t>
  </si>
  <si>
    <t>新城 正幸</t>
  </si>
  <si>
    <t>宮澤 一華</t>
  </si>
  <si>
    <t>春日 雄三</t>
    <rPh sb="3" eb="5">
      <t>ユウゾウ</t>
    </rPh>
    <phoneticPr fontId="58"/>
  </si>
  <si>
    <t>角田 日菜乃</t>
  </si>
  <si>
    <t>神谷 広重</t>
  </si>
  <si>
    <t>正岡 梨子</t>
  </si>
  <si>
    <t>米田 健三</t>
  </si>
  <si>
    <t>細井 美子</t>
    <phoneticPr fontId="58"/>
  </si>
  <si>
    <t>田崎 駿輔</t>
    <rPh sb="3" eb="4">
      <t>シュン</t>
    </rPh>
    <rPh sb="4" eb="5">
      <t>スケ</t>
    </rPh>
    <phoneticPr fontId="58"/>
  </si>
  <si>
    <t>宮﨑 政利</t>
  </si>
  <si>
    <t>金田 祐樹</t>
    <rPh sb="3" eb="5">
      <t>ユウキ</t>
    </rPh>
    <phoneticPr fontId="58"/>
  </si>
  <si>
    <t>矢野 友香</t>
  </si>
  <si>
    <t>小高 光</t>
  </si>
  <si>
    <t>葛西 早希</t>
  </si>
  <si>
    <t>菅 由起夫</t>
  </si>
  <si>
    <t>桑野 真奈美</t>
  </si>
  <si>
    <t>小関 由希子</t>
  </si>
  <si>
    <t>大河内 時雄</t>
  </si>
  <si>
    <t>藤平 珠美</t>
  </si>
  <si>
    <t>浅野 真由美</t>
  </si>
  <si>
    <t>伴 航太郎</t>
    <rPh sb="2" eb="5">
      <t>コウタロウ</t>
    </rPh>
    <phoneticPr fontId="58"/>
  </si>
  <si>
    <t>竹森 泰弘</t>
  </si>
  <si>
    <t>染谷 真由美</t>
  </si>
  <si>
    <t>安保 雅子</t>
  </si>
  <si>
    <t>首藤 悦哉</t>
  </si>
  <si>
    <t>山村 拓也</t>
    <rPh sb="3" eb="5">
      <t>タクヤ</t>
    </rPh>
    <phoneticPr fontId="58"/>
  </si>
  <si>
    <t>神崎 安子</t>
  </si>
  <si>
    <t>上坂 憲一</t>
  </si>
  <si>
    <t>国本 健夫</t>
  </si>
  <si>
    <t>喜多 百華</t>
  </si>
  <si>
    <t>板東 桜子</t>
    <rPh sb="3" eb="4">
      <t>サクラ</t>
    </rPh>
    <rPh sb="4" eb="5">
      <t>コ</t>
    </rPh>
    <phoneticPr fontId="58"/>
  </si>
  <si>
    <t>条件付き書式</t>
    <rPh sb="0" eb="3">
      <t>ジョウケンツ</t>
    </rPh>
    <rPh sb="4" eb="6">
      <t>ショシキ</t>
    </rPh>
    <phoneticPr fontId="9"/>
  </si>
  <si>
    <t>セルの値や数式によってフォントや罫線・背景色などを変化させることができます。</t>
    <rPh sb="3" eb="4">
      <t>アタイ</t>
    </rPh>
    <rPh sb="5" eb="7">
      <t>スウシキ</t>
    </rPh>
    <rPh sb="16" eb="18">
      <t>ケイセン</t>
    </rPh>
    <rPh sb="19" eb="22">
      <t>ハイケイショク</t>
    </rPh>
    <rPh sb="25" eb="27">
      <t>ヘンカ</t>
    </rPh>
    <phoneticPr fontId="9"/>
  </si>
  <si>
    <t>①条件付き書式を設定したいセル範囲を選択（ドラッグ）</t>
    <rPh sb="1" eb="3">
      <t>ジョウケン</t>
    </rPh>
    <rPh sb="3" eb="4">
      <t>ヅ</t>
    </rPh>
    <rPh sb="5" eb="7">
      <t>ショシキ</t>
    </rPh>
    <rPh sb="8" eb="10">
      <t>セッテイ</t>
    </rPh>
    <rPh sb="15" eb="17">
      <t>ハンイ</t>
    </rPh>
    <rPh sb="18" eb="20">
      <t>センタク</t>
    </rPh>
    <phoneticPr fontId="9"/>
  </si>
  <si>
    <t>③該当のルールを選択する</t>
    <rPh sb="1" eb="3">
      <t>ガイトウ</t>
    </rPh>
    <rPh sb="8" eb="10">
      <t>センタク</t>
    </rPh>
    <phoneticPr fontId="9"/>
  </si>
  <si>
    <t>④数値や条件を入力し、書式を選択して「ＯＫ」する</t>
    <rPh sb="1" eb="3">
      <t>スウチ</t>
    </rPh>
    <rPh sb="4" eb="6">
      <t>ジョウケン</t>
    </rPh>
    <rPh sb="7" eb="9">
      <t>ニュウリョク</t>
    </rPh>
    <rPh sb="11" eb="13">
      <t>ショシキ</t>
    </rPh>
    <rPh sb="14" eb="16">
      <t>センタク</t>
    </rPh>
    <phoneticPr fontId="9"/>
  </si>
  <si>
    <t>③順位が３位までのセルを「明るい赤の背景」に設定する</t>
  </si>
  <si>
    <t>順位</t>
    <rPh sb="0" eb="2">
      <t>ジュンイ</t>
    </rPh>
    <phoneticPr fontId="9"/>
  </si>
  <si>
    <t>(完成例）</t>
    <rPh sb="1" eb="3">
      <t>カンセイ</t>
    </rPh>
    <rPh sb="3" eb="4">
      <t>レイ</t>
    </rPh>
    <phoneticPr fontId="9"/>
  </si>
  <si>
    <t>思った通りの書式がつかない！という場合は、ルールの管理で確認しましょう。</t>
    <rPh sb="0" eb="1">
      <t>オモ</t>
    </rPh>
    <rPh sb="3" eb="4">
      <t>トオ</t>
    </rPh>
    <rPh sb="6" eb="8">
      <t>ショシキ</t>
    </rPh>
    <rPh sb="17" eb="19">
      <t>バアイ</t>
    </rPh>
    <rPh sb="25" eb="27">
      <t>カンリ</t>
    </rPh>
    <rPh sb="28" eb="30">
      <t>カクニン</t>
    </rPh>
    <phoneticPr fontId="9"/>
  </si>
  <si>
    <t>文字列の結合と分割</t>
    <rPh sb="0" eb="3">
      <t>モジレツ</t>
    </rPh>
    <rPh sb="4" eb="6">
      <t>ケツゴウ</t>
    </rPh>
    <rPh sb="7" eb="9">
      <t>ブンカツ</t>
    </rPh>
    <phoneticPr fontId="9"/>
  </si>
  <si>
    <t>数式で結合したり、区切り位置を指定して分割できます</t>
    <rPh sb="0" eb="2">
      <t>スウシキ</t>
    </rPh>
    <rPh sb="3" eb="5">
      <t>ケツゴウ</t>
    </rPh>
    <rPh sb="9" eb="11">
      <t>クギ</t>
    </rPh>
    <rPh sb="12" eb="14">
      <t>イチ</t>
    </rPh>
    <rPh sb="15" eb="17">
      <t>シテイ</t>
    </rPh>
    <rPh sb="19" eb="21">
      <t>ブンカツ</t>
    </rPh>
    <phoneticPr fontId="9"/>
  </si>
  <si>
    <t>①結合して表示するセルを選択</t>
    <rPh sb="1" eb="3">
      <t>ケツゴウ</t>
    </rPh>
    <rPh sb="5" eb="7">
      <t>ヒョウジ</t>
    </rPh>
    <rPh sb="12" eb="14">
      <t>センタク</t>
    </rPh>
    <phoneticPr fontId="9"/>
  </si>
  <si>
    <t>①　苗字と名前に分かれているデータを氏名に結合しましょう</t>
    <rPh sb="2" eb="4">
      <t>ミョウジ</t>
    </rPh>
    <rPh sb="5" eb="7">
      <t>ナマエ</t>
    </rPh>
    <rPh sb="8" eb="9">
      <t>ワ</t>
    </rPh>
    <rPh sb="18" eb="20">
      <t>シメイ</t>
    </rPh>
    <rPh sb="21" eb="23">
      <t>ケツゴウ</t>
    </rPh>
    <phoneticPr fontId="9"/>
  </si>
  <si>
    <t>②数式のように文字列を＆で結合</t>
    <rPh sb="1" eb="3">
      <t>スウシキ</t>
    </rPh>
    <rPh sb="7" eb="10">
      <t>モジレツ</t>
    </rPh>
    <rPh sb="13" eb="15">
      <t>ケツゴウ</t>
    </rPh>
    <phoneticPr fontId="9"/>
  </si>
  <si>
    <t>番号</t>
    <phoneticPr fontId="58"/>
  </si>
  <si>
    <t>苗字</t>
    <rPh sb="0" eb="2">
      <t>ミョウジ</t>
    </rPh>
    <phoneticPr fontId="58"/>
  </si>
  <si>
    <t>名前</t>
    <rPh sb="0" eb="2">
      <t>ナマエ</t>
    </rPh>
    <phoneticPr fontId="58"/>
  </si>
  <si>
    <t>値コピー</t>
    <rPh sb="0" eb="1">
      <t>アタイ</t>
    </rPh>
    <phoneticPr fontId="9"/>
  </si>
  <si>
    <t>↓答え</t>
    <rPh sb="1" eb="2">
      <t>コタ</t>
    </rPh>
    <phoneticPr fontId="9"/>
  </si>
  <si>
    <t>相川</t>
  </si>
  <si>
    <t>美樹</t>
  </si>
  <si>
    <t>空白など特定の文字と結合したいときは、</t>
    <rPh sb="0" eb="2">
      <t>クウハク</t>
    </rPh>
    <rPh sb="4" eb="6">
      <t>トクテイ</t>
    </rPh>
    <rPh sb="7" eb="9">
      <t>モジ</t>
    </rPh>
    <rPh sb="10" eb="12">
      <t>ケツゴウ</t>
    </rPh>
    <phoneticPr fontId="9"/>
  </si>
  <si>
    <t>浅野</t>
  </si>
  <si>
    <t>さやか</t>
  </si>
  <si>
    <t>特定の文字をダブルクォーテーション（"）で</t>
    <rPh sb="0" eb="2">
      <t>トクテイ</t>
    </rPh>
    <rPh sb="3" eb="5">
      <t>モジ</t>
    </rPh>
    <phoneticPr fontId="9"/>
  </si>
  <si>
    <t>岡野</t>
  </si>
  <si>
    <t>陽子</t>
  </si>
  <si>
    <t>挟んで＆で結合できます。</t>
    <rPh sb="0" eb="1">
      <t>ハサ</t>
    </rPh>
    <rPh sb="5" eb="7">
      <t>ケツゴウ</t>
    </rPh>
    <phoneticPr fontId="9"/>
  </si>
  <si>
    <t>小田</t>
  </si>
  <si>
    <t>慎太郎</t>
  </si>
  <si>
    <t>小林</t>
  </si>
  <si>
    <t>直人</t>
  </si>
  <si>
    <t>文字列は特定の文字（スペースやカンマなど）を区切り位置として</t>
    <rPh sb="0" eb="3">
      <t>モジレツ</t>
    </rPh>
    <rPh sb="4" eb="6">
      <t>トクテイ</t>
    </rPh>
    <rPh sb="7" eb="9">
      <t>モジ</t>
    </rPh>
    <rPh sb="22" eb="24">
      <t>クギ</t>
    </rPh>
    <rPh sb="25" eb="27">
      <t>イチ</t>
    </rPh>
    <phoneticPr fontId="9"/>
  </si>
  <si>
    <t>分割することができます。</t>
    <rPh sb="0" eb="2">
      <t>ブンカツ</t>
    </rPh>
    <phoneticPr fontId="9"/>
  </si>
  <si>
    <t>①分割したいセルを選択</t>
    <rPh sb="1" eb="3">
      <t>ブンカツ</t>
    </rPh>
    <rPh sb="9" eb="11">
      <t>センタク</t>
    </rPh>
    <phoneticPr fontId="9"/>
  </si>
  <si>
    <t>②　氏名を苗字と名前に分割しましょう</t>
    <rPh sb="2" eb="4">
      <t>シメイ</t>
    </rPh>
    <rPh sb="5" eb="7">
      <t>ミョウジ</t>
    </rPh>
    <rPh sb="8" eb="10">
      <t>ナマエ</t>
    </rPh>
    <rPh sb="11" eb="13">
      <t>ブンカツ</t>
    </rPh>
    <phoneticPr fontId="9"/>
  </si>
  <si>
    <t>②「データ」→「区切り位置」</t>
    <rPh sb="8" eb="10">
      <t>クギ</t>
    </rPh>
    <rPh sb="11" eb="13">
      <t>イチ</t>
    </rPh>
    <phoneticPr fontId="9"/>
  </si>
  <si>
    <t>苗字</t>
    <rPh sb="0" eb="2">
      <t>ミョウジ</t>
    </rPh>
    <phoneticPr fontId="9"/>
  </si>
  <si>
    <t>名前</t>
    <rPh sb="0" eb="2">
      <t>ナマエ</t>
    </rPh>
    <phoneticPr fontId="9"/>
  </si>
  <si>
    <t>相川　美樹</t>
  </si>
  <si>
    <t>浅野　さやか</t>
  </si>
  <si>
    <t>岡野　陽子</t>
  </si>
  <si>
    <t>小田　慎太郎</t>
  </si>
  <si>
    <t>小林　直人</t>
  </si>
  <si>
    <r>
      <t xml:space="preserve">文字列は </t>
    </r>
    <r>
      <rPr>
        <b/>
        <sz val="11"/>
        <color rgb="FFFF0000"/>
        <rFont val="Meiryo UI"/>
        <family val="3"/>
        <charset val="128"/>
      </rPr>
      <t>＆</t>
    </r>
    <r>
      <rPr>
        <b/>
        <sz val="11"/>
        <color indexed="56"/>
        <rFont val="Meiryo UI"/>
        <family val="3"/>
        <charset val="128"/>
      </rPr>
      <t xml:space="preserve"> で結合することができます。</t>
    </r>
    <rPh sb="0" eb="3">
      <t>モジレツ</t>
    </rPh>
    <rPh sb="8" eb="10">
      <t>ケツゴウ</t>
    </rPh>
    <phoneticPr fontId="9"/>
  </si>
  <si>
    <r>
      <t>②</t>
    </r>
    <r>
      <rPr>
        <sz val="11"/>
        <color indexed="12"/>
        <rFont val="Meiryo UI"/>
        <family val="3"/>
        <charset val="128"/>
      </rPr>
      <t>「ホーム」→</t>
    </r>
    <r>
      <rPr>
        <sz val="11"/>
        <rFont val="Meiryo UI"/>
        <family val="3"/>
        <charset val="128"/>
      </rPr>
      <t xml:space="preserve"> </t>
    </r>
    <r>
      <rPr>
        <sz val="11"/>
        <color indexed="12"/>
        <rFont val="Meiryo UI"/>
        <family val="3"/>
        <charset val="128"/>
      </rPr>
      <t>「条件付き書式」→</t>
    </r>
    <r>
      <rPr>
        <sz val="11"/>
        <rFont val="Meiryo UI"/>
        <family val="3"/>
        <charset val="128"/>
      </rPr>
      <t xml:space="preserve"> </t>
    </r>
    <r>
      <rPr>
        <sz val="11"/>
        <color indexed="12"/>
        <rFont val="Meiryo UI"/>
        <family val="3"/>
        <charset val="128"/>
      </rPr>
      <t>「セルの強調表示ルール」を選択</t>
    </r>
    <rPh sb="22" eb="24">
      <t>キョウチョウ</t>
    </rPh>
    <rPh sb="24" eb="26">
      <t>ヒョウジ</t>
    </rPh>
    <rPh sb="31" eb="33">
      <t>センタク</t>
    </rPh>
    <phoneticPr fontId="9"/>
  </si>
  <si>
    <t>①30点より下のセルを「濃い赤の文字、明るい赤の背景」に設定する</t>
    <phoneticPr fontId="9"/>
  </si>
  <si>
    <t>②評価がAのセルを「濃い緑の文字、緑の背景」に設定する</t>
  </si>
  <si>
    <r>
      <t>合計点の高い順に並べるなど、</t>
    </r>
    <r>
      <rPr>
        <sz val="11"/>
        <color rgb="FFFF0000"/>
        <rFont val="Meiryo UI"/>
        <family val="3"/>
        <charset val="128"/>
      </rPr>
      <t>単純な並び替え</t>
    </r>
    <r>
      <rPr>
        <sz val="11"/>
        <rFont val="Meiryo UI"/>
        <family val="3"/>
        <charset val="128"/>
      </rPr>
      <t>の場合</t>
    </r>
    <rPh sb="0" eb="3">
      <t>ゴウケイテン</t>
    </rPh>
    <rPh sb="4" eb="5">
      <t>タカ</t>
    </rPh>
    <rPh sb="6" eb="7">
      <t>ジュン</t>
    </rPh>
    <rPh sb="8" eb="9">
      <t>ナラ</t>
    </rPh>
    <rPh sb="14" eb="16">
      <t>タンジュン</t>
    </rPh>
    <rPh sb="17" eb="18">
      <t>ナラ</t>
    </rPh>
    <rPh sb="19" eb="20">
      <t>カ</t>
    </rPh>
    <rPh sb="22" eb="24">
      <t>バアイ</t>
    </rPh>
    <phoneticPr fontId="9"/>
  </si>
  <si>
    <r>
      <t>クラス別合計点の高い順に並べるなど、</t>
    </r>
    <r>
      <rPr>
        <sz val="11"/>
        <color rgb="FFFF0000"/>
        <rFont val="Meiryo UI"/>
        <family val="3"/>
        <charset val="128"/>
      </rPr>
      <t>複合条件での並び替え</t>
    </r>
    <r>
      <rPr>
        <sz val="11"/>
        <rFont val="Meiryo UI"/>
        <family val="3"/>
        <charset val="128"/>
      </rPr>
      <t>の場合</t>
    </r>
    <rPh sb="3" eb="4">
      <t>ベツ</t>
    </rPh>
    <rPh sb="4" eb="7">
      <t>ゴウケイテン</t>
    </rPh>
    <rPh sb="8" eb="9">
      <t>タカ</t>
    </rPh>
    <rPh sb="10" eb="11">
      <t>ジュン</t>
    </rPh>
    <rPh sb="12" eb="13">
      <t>ナラ</t>
    </rPh>
    <rPh sb="18" eb="20">
      <t>フクゴウ</t>
    </rPh>
    <rPh sb="20" eb="22">
      <t>ジョウケン</t>
    </rPh>
    <rPh sb="24" eb="25">
      <t>ナラ</t>
    </rPh>
    <rPh sb="26" eb="27">
      <t>カ</t>
    </rPh>
    <rPh sb="29" eb="31">
      <t>バアイ</t>
    </rPh>
    <phoneticPr fontId="9"/>
  </si>
  <si>
    <r>
      <t xml:space="preserve">IFの入れ子 </t>
    </r>
    <r>
      <rPr>
        <b/>
        <sz val="14"/>
        <color indexed="19"/>
        <rFont val="Meiryo UI"/>
        <family val="3"/>
        <charset val="128"/>
      </rPr>
      <t xml:space="preserve"> （関数の分類：論理）</t>
    </r>
    <rPh sb="3" eb="4">
      <t>イ</t>
    </rPh>
    <rPh sb="5" eb="6">
      <t>コ</t>
    </rPh>
    <rPh sb="15" eb="17">
      <t>ロンリ</t>
    </rPh>
    <phoneticPr fontId="9"/>
  </si>
  <si>
    <r>
      <rPr>
        <b/>
        <sz val="10"/>
        <color theme="3" tint="0.39997558519241921"/>
        <rFont val="Meiryo UI"/>
        <family val="3"/>
        <charset val="128"/>
      </rPr>
      <t>80</t>
    </r>
    <r>
      <rPr>
        <sz val="10"/>
        <rFont val="Meiryo UI"/>
        <family val="3"/>
        <charset val="128"/>
      </rPr>
      <t>点以上の人は判定の欄に</t>
    </r>
    <r>
      <rPr>
        <b/>
        <sz val="10"/>
        <color indexed="10"/>
        <rFont val="Meiryo UI"/>
        <family val="3"/>
        <charset val="128"/>
      </rPr>
      <t>A</t>
    </r>
    <r>
      <rPr>
        <sz val="10"/>
        <rFont val="Meiryo UI"/>
        <family val="3"/>
        <charset val="128"/>
      </rPr>
      <t>を表示、</t>
    </r>
    <rPh sb="2" eb="3">
      <t>テン</t>
    </rPh>
    <rPh sb="3" eb="5">
      <t>イジョウ</t>
    </rPh>
    <rPh sb="6" eb="7">
      <t>ヒト</t>
    </rPh>
    <rPh sb="8" eb="10">
      <t>ハンテイ</t>
    </rPh>
    <rPh sb="11" eb="12">
      <t>ラン</t>
    </rPh>
    <rPh sb="15" eb="17">
      <t>ヒョウジ</t>
    </rPh>
    <phoneticPr fontId="9"/>
  </si>
  <si>
    <r>
      <rPr>
        <b/>
        <sz val="10"/>
        <color theme="3" tint="0.39997558519241921"/>
        <rFont val="Meiryo UI"/>
        <family val="3"/>
        <charset val="128"/>
      </rPr>
      <t>４0</t>
    </r>
    <r>
      <rPr>
        <sz val="10"/>
        <rFont val="Meiryo UI"/>
        <family val="3"/>
        <charset val="128"/>
      </rPr>
      <t>点～79点の人は</t>
    </r>
    <r>
      <rPr>
        <b/>
        <sz val="10"/>
        <color indexed="10"/>
        <rFont val="Meiryo UI"/>
        <family val="3"/>
        <charset val="128"/>
      </rPr>
      <t>B</t>
    </r>
    <r>
      <rPr>
        <sz val="10"/>
        <rFont val="Meiryo UI"/>
        <family val="3"/>
        <charset val="128"/>
      </rPr>
      <t>を表示、それ以下は</t>
    </r>
    <r>
      <rPr>
        <b/>
        <sz val="10"/>
        <color rgb="FFFF0000"/>
        <rFont val="Meiryo UI"/>
        <family val="3"/>
        <charset val="128"/>
      </rPr>
      <t>C</t>
    </r>
    <r>
      <rPr>
        <sz val="10"/>
        <rFont val="Meiryo UI"/>
        <family val="3"/>
        <charset val="128"/>
      </rPr>
      <t>を表示させる</t>
    </r>
    <rPh sb="2" eb="3">
      <t>テン</t>
    </rPh>
    <rPh sb="6" eb="7">
      <t>テン</t>
    </rPh>
    <rPh sb="8" eb="9">
      <t>ヒト</t>
    </rPh>
    <rPh sb="12" eb="14">
      <t>ヒョウジ</t>
    </rPh>
    <rPh sb="17" eb="19">
      <t>イカ</t>
    </rPh>
    <rPh sb="22" eb="24">
      <t>ヒョウジ</t>
    </rPh>
    <phoneticPr fontId="9"/>
  </si>
  <si>
    <r>
      <t>IF</t>
    </r>
    <r>
      <rPr>
        <b/>
        <sz val="14"/>
        <color indexed="12"/>
        <rFont val="Meiryo UI"/>
        <family val="3"/>
        <charset val="128"/>
      </rPr>
      <t>　</t>
    </r>
    <r>
      <rPr>
        <sz val="14"/>
        <rFont val="Meiryo UI"/>
        <family val="3"/>
        <charset val="128"/>
      </rPr>
      <t>(</t>
    </r>
    <r>
      <rPr>
        <b/>
        <sz val="14"/>
        <color indexed="12"/>
        <rFont val="Meiryo UI"/>
        <family val="3"/>
        <charset val="128"/>
      </rPr>
      <t>論理式</t>
    </r>
    <r>
      <rPr>
        <sz val="14"/>
        <rFont val="Meiryo UI"/>
        <family val="3"/>
        <charset val="128"/>
      </rPr>
      <t xml:space="preserve"> , </t>
    </r>
    <r>
      <rPr>
        <b/>
        <sz val="14"/>
        <color indexed="57"/>
        <rFont val="Meiryo UI"/>
        <family val="3"/>
        <charset val="128"/>
      </rPr>
      <t>真の場合の値</t>
    </r>
    <r>
      <rPr>
        <sz val="14"/>
        <rFont val="Meiryo UI"/>
        <family val="3"/>
        <charset val="128"/>
      </rPr>
      <t xml:space="preserve"> ,</t>
    </r>
    <r>
      <rPr>
        <b/>
        <sz val="14"/>
        <color indexed="10"/>
        <rFont val="Meiryo UI"/>
        <family val="3"/>
        <charset val="128"/>
      </rPr>
      <t>偽の場合の論理式</t>
    </r>
    <r>
      <rPr>
        <sz val="14"/>
        <rFont val="Meiryo UI"/>
        <family val="3"/>
        <charset val="128"/>
      </rPr>
      <t>）</t>
    </r>
    <rPh sb="4" eb="6">
      <t>ロンリ</t>
    </rPh>
    <rPh sb="6" eb="7">
      <t>シキ</t>
    </rPh>
    <rPh sb="10" eb="11">
      <t>シン</t>
    </rPh>
    <rPh sb="12" eb="14">
      <t>バアイ</t>
    </rPh>
    <rPh sb="15" eb="16">
      <t>アタイ</t>
    </rPh>
    <rPh sb="18" eb="19">
      <t>ギ</t>
    </rPh>
    <rPh sb="20" eb="22">
      <t>バアイ</t>
    </rPh>
    <rPh sb="23" eb="25">
      <t>ロンリ</t>
    </rPh>
    <rPh sb="25" eb="26">
      <t>シキ</t>
    </rPh>
    <phoneticPr fontId="9"/>
  </si>
  <si>
    <r>
      <t xml:space="preserve">  例）　もし、得点（セルP8）が</t>
    </r>
    <r>
      <rPr>
        <sz val="12"/>
        <color indexed="12"/>
        <rFont val="Meiryo UI"/>
        <family val="3"/>
        <charset val="128"/>
      </rPr>
      <t xml:space="preserve"> </t>
    </r>
    <r>
      <rPr>
        <b/>
        <sz val="12"/>
        <color rgb="FF0066FF"/>
        <rFont val="Meiryo UI"/>
        <family val="3"/>
        <charset val="128"/>
      </rPr>
      <t>80点以上なら</t>
    </r>
    <r>
      <rPr>
        <b/>
        <sz val="12"/>
        <color indexed="57"/>
        <rFont val="Meiryo UI"/>
        <family val="3"/>
        <charset val="128"/>
      </rPr>
      <t>A</t>
    </r>
    <r>
      <rPr>
        <sz val="12"/>
        <rFont val="Meiryo UI"/>
        <family val="3"/>
        <charset val="128"/>
      </rPr>
      <t>　、</t>
    </r>
    <r>
      <rPr>
        <b/>
        <sz val="12"/>
        <color indexed="14"/>
        <rFont val="Meiryo UI"/>
        <family val="3"/>
        <charset val="128"/>
      </rPr>
      <t>40点以上79点以下なら</t>
    </r>
    <r>
      <rPr>
        <b/>
        <sz val="12"/>
        <color indexed="61"/>
        <rFont val="Meiryo UI"/>
        <family val="3"/>
        <charset val="128"/>
      </rPr>
      <t>B</t>
    </r>
    <r>
      <rPr>
        <sz val="12"/>
        <rFont val="Meiryo UI"/>
        <family val="3"/>
        <charset val="128"/>
      </rPr>
      <t>、</t>
    </r>
    <rPh sb="2" eb="3">
      <t>レイ</t>
    </rPh>
    <rPh sb="8" eb="10">
      <t>トクテン</t>
    </rPh>
    <rPh sb="20" eb="21">
      <t>テン</t>
    </rPh>
    <rPh sb="21" eb="23">
      <t>イジョウ</t>
    </rPh>
    <rPh sb="30" eb="31">
      <t>テン</t>
    </rPh>
    <rPh sb="31" eb="33">
      <t>イジョウ</t>
    </rPh>
    <rPh sb="35" eb="38">
      <t>テンイカ</t>
    </rPh>
    <phoneticPr fontId="9"/>
  </si>
  <si>
    <r>
      <t>それ以外はC</t>
    </r>
    <r>
      <rPr>
        <sz val="12"/>
        <rFont val="Meiryo UI"/>
        <family val="3"/>
        <charset val="128"/>
      </rPr>
      <t>と表示</t>
    </r>
    <phoneticPr fontId="9"/>
  </si>
  <si>
    <r>
      <t>　　　IF</t>
    </r>
    <r>
      <rPr>
        <b/>
        <sz val="12"/>
        <color indexed="62"/>
        <rFont val="Meiryo UI"/>
        <family val="3"/>
        <charset val="128"/>
      </rPr>
      <t>(　</t>
    </r>
    <r>
      <rPr>
        <b/>
        <sz val="12"/>
        <color rgb="FF0066FF"/>
        <rFont val="Meiryo UI"/>
        <family val="3"/>
        <charset val="128"/>
      </rPr>
      <t>P8 &gt;= 80</t>
    </r>
    <r>
      <rPr>
        <b/>
        <sz val="12"/>
        <color indexed="62"/>
        <rFont val="Meiryo UI"/>
        <family val="3"/>
        <charset val="128"/>
      </rPr>
      <t xml:space="preserve">, </t>
    </r>
    <r>
      <rPr>
        <b/>
        <sz val="12"/>
        <color indexed="57"/>
        <rFont val="Meiryo UI"/>
        <family val="3"/>
        <charset val="128"/>
      </rPr>
      <t>"Ａ"</t>
    </r>
    <r>
      <rPr>
        <b/>
        <sz val="12"/>
        <color indexed="62"/>
        <rFont val="Meiryo UI"/>
        <family val="3"/>
        <charset val="128"/>
      </rPr>
      <t>, ・・・・・ )</t>
    </r>
    <phoneticPr fontId="9"/>
  </si>
  <si>
    <r>
      <t>　　　IF</t>
    </r>
    <r>
      <rPr>
        <b/>
        <sz val="12"/>
        <color indexed="62"/>
        <rFont val="Meiryo UI"/>
        <family val="3"/>
        <charset val="128"/>
      </rPr>
      <t>(　</t>
    </r>
    <r>
      <rPr>
        <b/>
        <sz val="12"/>
        <color rgb="FF0066FF"/>
        <rFont val="Meiryo UI"/>
        <family val="3"/>
        <charset val="128"/>
      </rPr>
      <t>P8 &gt;= 80</t>
    </r>
    <r>
      <rPr>
        <b/>
        <sz val="12"/>
        <color indexed="62"/>
        <rFont val="Meiryo UI"/>
        <family val="3"/>
        <charset val="128"/>
      </rPr>
      <t xml:space="preserve">, </t>
    </r>
    <r>
      <rPr>
        <b/>
        <sz val="12"/>
        <color indexed="57"/>
        <rFont val="Meiryo UI"/>
        <family val="3"/>
        <charset val="128"/>
      </rPr>
      <t>"A"</t>
    </r>
    <r>
      <rPr>
        <b/>
        <sz val="12"/>
        <color indexed="62"/>
        <rFont val="Meiryo UI"/>
        <family val="3"/>
        <charset val="128"/>
      </rPr>
      <t xml:space="preserve">, IF( P8 </t>
    </r>
    <r>
      <rPr>
        <b/>
        <sz val="12"/>
        <color indexed="14"/>
        <rFont val="Meiryo UI"/>
        <family val="3"/>
        <charset val="128"/>
      </rPr>
      <t>&gt;= 40,</t>
    </r>
    <r>
      <rPr>
        <b/>
        <sz val="12"/>
        <color indexed="61"/>
        <rFont val="Meiryo UI"/>
        <family val="3"/>
        <charset val="128"/>
      </rPr>
      <t>"B",</t>
    </r>
    <r>
      <rPr>
        <b/>
        <sz val="12"/>
        <color indexed="51"/>
        <rFont val="Meiryo UI"/>
        <family val="3"/>
        <charset val="128"/>
      </rPr>
      <t xml:space="preserve">"C" </t>
    </r>
    <r>
      <rPr>
        <b/>
        <sz val="12"/>
        <color indexed="62"/>
        <rFont val="Meiryo UI"/>
        <family val="3"/>
        <charset val="128"/>
      </rPr>
      <t>)　)</t>
    </r>
    <phoneticPr fontId="9"/>
  </si>
  <si>
    <r>
      <t>IF</t>
    </r>
    <r>
      <rPr>
        <b/>
        <sz val="14"/>
        <color indexed="12"/>
        <rFont val="Meiryo UI"/>
        <family val="3"/>
        <charset val="128"/>
      </rPr>
      <t>　</t>
    </r>
    <r>
      <rPr>
        <sz val="14"/>
        <rFont val="Meiryo UI"/>
        <family val="3"/>
        <charset val="128"/>
      </rPr>
      <t>(</t>
    </r>
    <r>
      <rPr>
        <b/>
        <sz val="14"/>
        <color rgb="FF0066FF"/>
        <rFont val="Meiryo UI"/>
        <family val="3"/>
        <charset val="128"/>
      </rPr>
      <t>論理式</t>
    </r>
    <r>
      <rPr>
        <sz val="14"/>
        <rFont val="Meiryo UI"/>
        <family val="3"/>
        <charset val="128"/>
      </rPr>
      <t xml:space="preserve"> , </t>
    </r>
    <r>
      <rPr>
        <b/>
        <sz val="14"/>
        <color indexed="57"/>
        <rFont val="Meiryo UI"/>
        <family val="3"/>
        <charset val="128"/>
      </rPr>
      <t>真の場合の値</t>
    </r>
    <r>
      <rPr>
        <sz val="14"/>
        <rFont val="Meiryo UI"/>
        <family val="3"/>
        <charset val="128"/>
      </rPr>
      <t xml:space="preserve"> , </t>
    </r>
    <r>
      <rPr>
        <b/>
        <sz val="14"/>
        <color indexed="10"/>
        <rFont val="Meiryo UI"/>
        <family val="3"/>
        <charset val="128"/>
      </rPr>
      <t>偽の場合の値</t>
    </r>
    <r>
      <rPr>
        <sz val="14"/>
        <rFont val="Meiryo UI"/>
        <family val="3"/>
        <charset val="128"/>
      </rPr>
      <t xml:space="preserve"> )</t>
    </r>
    <rPh sb="4" eb="6">
      <t>ロンリ</t>
    </rPh>
    <rPh sb="6" eb="7">
      <t>シキ</t>
    </rPh>
    <rPh sb="10" eb="11">
      <t>シン</t>
    </rPh>
    <rPh sb="12" eb="14">
      <t>バアイ</t>
    </rPh>
    <rPh sb="15" eb="16">
      <t>アタイ</t>
    </rPh>
    <rPh sb="19" eb="20">
      <t>ギ</t>
    </rPh>
    <rPh sb="21" eb="23">
      <t>バアイ</t>
    </rPh>
    <rPh sb="24" eb="25">
      <t>アタイ</t>
    </rPh>
    <phoneticPr fontId="9"/>
  </si>
  <si>
    <r>
      <t xml:space="preserve">  </t>
    </r>
    <r>
      <rPr>
        <b/>
        <sz val="11"/>
        <rFont val="Meiryo UI"/>
        <family val="3"/>
        <charset val="128"/>
      </rPr>
      <t>例）　</t>
    </r>
    <r>
      <rPr>
        <b/>
        <sz val="11"/>
        <color rgb="FF0066FF"/>
        <rFont val="Meiryo UI"/>
        <family val="3"/>
        <charset val="128"/>
      </rPr>
      <t>もし、得点（セルP8）が 70点以上なら　</t>
    </r>
    <r>
      <rPr>
        <b/>
        <sz val="11"/>
        <color rgb="FF00B050"/>
        <rFont val="Meiryo UI"/>
        <family val="3"/>
        <charset val="128"/>
      </rPr>
      <t>Aを</t>
    </r>
    <r>
      <rPr>
        <b/>
        <sz val="11"/>
        <rFont val="Meiryo UI"/>
        <family val="3"/>
        <charset val="128"/>
      </rPr>
      <t>、</t>
    </r>
    <r>
      <rPr>
        <b/>
        <sz val="11"/>
        <color rgb="FFFF0000"/>
        <rFont val="Meiryo UI"/>
        <family val="3"/>
        <charset val="128"/>
      </rPr>
      <t>それ以外はBと表示させる</t>
    </r>
    <rPh sb="2" eb="3">
      <t>レイ</t>
    </rPh>
    <rPh sb="8" eb="10">
      <t>トクテン</t>
    </rPh>
    <rPh sb="20" eb="21">
      <t>テン</t>
    </rPh>
    <rPh sb="21" eb="23">
      <t>イジョウ</t>
    </rPh>
    <rPh sb="31" eb="33">
      <t>イガイ</t>
    </rPh>
    <rPh sb="36" eb="38">
      <t>ヒョウジ</t>
    </rPh>
    <phoneticPr fontId="9"/>
  </si>
  <si>
    <r>
      <t>　　　IF</t>
    </r>
    <r>
      <rPr>
        <b/>
        <sz val="12"/>
        <color indexed="62"/>
        <rFont val="Meiryo UI"/>
        <family val="3"/>
        <charset val="128"/>
      </rPr>
      <t>　(　</t>
    </r>
    <r>
      <rPr>
        <b/>
        <sz val="12"/>
        <color rgb="FF0066FF"/>
        <rFont val="Meiryo UI"/>
        <family val="3"/>
        <charset val="128"/>
      </rPr>
      <t>O8 &gt;= 70</t>
    </r>
    <r>
      <rPr>
        <b/>
        <sz val="12"/>
        <color indexed="62"/>
        <rFont val="Meiryo UI"/>
        <family val="3"/>
        <charset val="128"/>
      </rPr>
      <t xml:space="preserve">, </t>
    </r>
    <r>
      <rPr>
        <b/>
        <sz val="12"/>
        <color indexed="57"/>
        <rFont val="Meiryo UI"/>
        <family val="3"/>
        <charset val="128"/>
      </rPr>
      <t>"A"</t>
    </r>
    <r>
      <rPr>
        <b/>
        <sz val="12"/>
        <color indexed="62"/>
        <rFont val="Meiryo UI"/>
        <family val="3"/>
        <charset val="128"/>
      </rPr>
      <t xml:space="preserve">, </t>
    </r>
    <r>
      <rPr>
        <b/>
        <sz val="12"/>
        <color indexed="10"/>
        <rFont val="Meiryo UI"/>
        <family val="3"/>
        <charset val="128"/>
      </rPr>
      <t>"B"</t>
    </r>
    <r>
      <rPr>
        <b/>
        <sz val="12"/>
        <color indexed="62"/>
        <rFont val="Meiryo UI"/>
        <family val="3"/>
        <charset val="128"/>
      </rPr>
      <t xml:space="preserve"> )</t>
    </r>
    <phoneticPr fontId="9"/>
  </si>
  <si>
    <r>
      <t>関数　VLOOKUP関数</t>
    </r>
    <r>
      <rPr>
        <b/>
        <sz val="14"/>
        <color indexed="19"/>
        <rFont val="Meiryo UI"/>
        <family val="3"/>
        <charset val="128"/>
      </rPr>
      <t xml:space="preserve"> </t>
    </r>
    <rPh sb="0" eb="2">
      <t>カンスウ</t>
    </rPh>
    <phoneticPr fontId="9"/>
  </si>
  <si>
    <r>
      <t>VLOOKUP　</t>
    </r>
    <r>
      <rPr>
        <sz val="14"/>
        <rFont val="Meiryo UI"/>
        <family val="3"/>
        <charset val="128"/>
      </rPr>
      <t>（</t>
    </r>
    <r>
      <rPr>
        <b/>
        <sz val="14"/>
        <rFont val="Meiryo UI"/>
        <family val="3"/>
        <charset val="128"/>
      </rPr>
      <t xml:space="preserve"> </t>
    </r>
    <r>
      <rPr>
        <b/>
        <sz val="14"/>
        <color rgb="FF0066FF"/>
        <rFont val="Meiryo UI"/>
        <family val="3"/>
        <charset val="128"/>
      </rPr>
      <t>検索値</t>
    </r>
    <r>
      <rPr>
        <b/>
        <sz val="14"/>
        <rFont val="Meiryo UI"/>
        <family val="3"/>
        <charset val="128"/>
      </rPr>
      <t>，</t>
    </r>
    <r>
      <rPr>
        <b/>
        <sz val="14"/>
        <color indexed="10"/>
        <rFont val="Meiryo UI"/>
        <family val="3"/>
        <charset val="128"/>
      </rPr>
      <t>範囲</t>
    </r>
    <r>
      <rPr>
        <b/>
        <sz val="14"/>
        <rFont val="Meiryo UI"/>
        <family val="3"/>
        <charset val="128"/>
      </rPr>
      <t>，</t>
    </r>
    <r>
      <rPr>
        <b/>
        <sz val="14"/>
        <color indexed="17"/>
        <rFont val="Meiryo UI"/>
        <family val="3"/>
        <charset val="128"/>
      </rPr>
      <t>列番号</t>
    </r>
    <r>
      <rPr>
        <b/>
        <sz val="14"/>
        <rFont val="Meiryo UI"/>
        <family val="3"/>
        <charset val="128"/>
      </rPr>
      <t>，</t>
    </r>
    <r>
      <rPr>
        <b/>
        <sz val="14"/>
        <color indexed="36"/>
        <rFont val="Meiryo UI"/>
        <family val="3"/>
        <charset val="128"/>
      </rPr>
      <t>検索の型</t>
    </r>
    <r>
      <rPr>
        <sz val="14"/>
        <rFont val="Meiryo UI"/>
        <family val="3"/>
        <charset val="128"/>
      </rPr>
      <t xml:space="preserve"> ）</t>
    </r>
    <phoneticPr fontId="9"/>
  </si>
  <si>
    <r>
      <t>　ただし</t>
    </r>
    <r>
      <rPr>
        <b/>
        <sz val="11"/>
        <color rgb="FFFF6600"/>
        <rFont val="Meiryo UI"/>
        <family val="3"/>
        <charset val="128"/>
      </rPr>
      <t>式は緑のセルのみ入力し、コピーします</t>
    </r>
    <rPh sb="4" eb="5">
      <t>シキ</t>
    </rPh>
    <rPh sb="6" eb="7">
      <t>ミドリ</t>
    </rPh>
    <rPh sb="12" eb="14">
      <t>ニュウリョク</t>
    </rPh>
    <phoneticPr fontId="9"/>
  </si>
  <si>
    <r>
      <t>（</t>
    </r>
    <r>
      <rPr>
        <b/>
        <sz val="14"/>
        <color theme="3" tint="0.39997558519241921"/>
        <rFont val="Meiryo UI"/>
        <family val="3"/>
        <charset val="128"/>
      </rPr>
      <t>範囲1</t>
    </r>
    <r>
      <rPr>
        <b/>
        <sz val="14"/>
        <color indexed="40"/>
        <rFont val="Meiryo UI"/>
        <family val="3"/>
        <charset val="128"/>
      </rPr>
      <t>,</t>
    </r>
    <r>
      <rPr>
        <b/>
        <sz val="14"/>
        <color theme="3" tint="0.39997558519241921"/>
        <rFont val="Meiryo UI"/>
        <family val="3"/>
        <charset val="128"/>
      </rPr>
      <t>条件1</t>
    </r>
    <r>
      <rPr>
        <b/>
        <sz val="14"/>
        <rFont val="Meiryo UI"/>
        <family val="3"/>
        <charset val="128"/>
      </rPr>
      <t>,</t>
    </r>
    <r>
      <rPr>
        <b/>
        <sz val="14"/>
        <color rgb="FFFF66FF"/>
        <rFont val="Meiryo UI"/>
        <family val="3"/>
        <charset val="128"/>
      </rPr>
      <t>範囲2</t>
    </r>
    <r>
      <rPr>
        <b/>
        <sz val="14"/>
        <rFont val="Meiryo UI"/>
        <family val="3"/>
        <charset val="128"/>
      </rPr>
      <t>,</t>
    </r>
    <r>
      <rPr>
        <b/>
        <sz val="14"/>
        <color rgb="FFFF66FF"/>
        <rFont val="Meiryo UI"/>
        <family val="3"/>
        <charset val="128"/>
      </rPr>
      <t>条件2</t>
    </r>
    <r>
      <rPr>
        <b/>
        <sz val="14"/>
        <rFont val="Meiryo UI"/>
        <family val="3"/>
        <charset val="128"/>
      </rPr>
      <t>・・・・・・）</t>
    </r>
    <rPh sb="1" eb="3">
      <t>ハンイ</t>
    </rPh>
    <rPh sb="5" eb="7">
      <t>ジョウケン</t>
    </rPh>
    <rPh sb="9" eb="11">
      <t>ハンイ</t>
    </rPh>
    <rPh sb="13" eb="15">
      <t>ジョウケン</t>
    </rPh>
    <phoneticPr fontId="9"/>
  </si>
  <si>
    <r>
      <t>ただし</t>
    </r>
    <r>
      <rPr>
        <b/>
        <sz val="10"/>
        <color rgb="FFFF6600"/>
        <rFont val="Meiryo UI"/>
        <family val="3"/>
        <charset val="128"/>
      </rPr>
      <t>式の入力は緑のセルのみで、コピーします</t>
    </r>
    <rPh sb="3" eb="4">
      <t>シキ</t>
    </rPh>
    <rPh sb="5" eb="7">
      <t>ニュウリョク</t>
    </rPh>
    <rPh sb="7" eb="8">
      <t>サンシキ</t>
    </rPh>
    <rPh sb="8" eb="9">
      <t>ミドリ</t>
    </rPh>
    <phoneticPr fontId="9"/>
  </si>
  <si>
    <r>
      <t xml:space="preserve">  </t>
    </r>
    <r>
      <rPr>
        <b/>
        <sz val="11"/>
        <rFont val="Meiryo UI"/>
        <family val="3"/>
        <charset val="128"/>
      </rPr>
      <t>例）　</t>
    </r>
    <r>
      <rPr>
        <b/>
        <sz val="11"/>
        <color rgb="FF0070C0"/>
        <rFont val="Meiryo UI"/>
        <family val="3"/>
        <charset val="128"/>
      </rPr>
      <t>朝食を食べるが◎　</t>
    </r>
    <r>
      <rPr>
        <sz val="11"/>
        <rFont val="Meiryo UI"/>
        <family val="3"/>
        <charset val="128"/>
      </rPr>
      <t>で</t>
    </r>
    <r>
      <rPr>
        <b/>
        <sz val="11"/>
        <color rgb="FF0070C0"/>
        <rFont val="Meiryo UI"/>
        <family val="3"/>
        <charset val="128"/>
      </rPr>
      <t>　</t>
    </r>
    <r>
      <rPr>
        <b/>
        <sz val="11"/>
        <color rgb="FFFF66FF"/>
        <rFont val="Meiryo UI"/>
        <family val="3"/>
        <charset val="128"/>
      </rPr>
      <t xml:space="preserve">８０点以上 </t>
    </r>
    <r>
      <rPr>
        <sz val="11"/>
        <rFont val="Meiryo UI"/>
        <family val="3"/>
        <charset val="128"/>
      </rPr>
      <t>の人数を計算しましょう</t>
    </r>
    <rPh sb="2" eb="3">
      <t>レイ</t>
    </rPh>
    <phoneticPr fontId="9"/>
  </si>
  <si>
    <r>
      <t>　　　COUNTIFS</t>
    </r>
    <r>
      <rPr>
        <b/>
        <sz val="12"/>
        <color indexed="62"/>
        <rFont val="Meiryo UI"/>
        <family val="3"/>
        <charset val="128"/>
      </rPr>
      <t>(　</t>
    </r>
    <r>
      <rPr>
        <b/>
        <sz val="12"/>
        <color rgb="FF0070C0"/>
        <rFont val="Meiryo UI"/>
        <family val="3"/>
        <charset val="128"/>
      </rPr>
      <t>M8:M17, "◎"</t>
    </r>
    <r>
      <rPr>
        <b/>
        <sz val="12"/>
        <color indexed="62"/>
        <rFont val="Meiryo UI"/>
        <family val="3"/>
        <charset val="128"/>
      </rPr>
      <t xml:space="preserve">, </t>
    </r>
    <r>
      <rPr>
        <b/>
        <sz val="12"/>
        <color rgb="FFFF66FF"/>
        <rFont val="Meiryo UI"/>
        <family val="3"/>
        <charset val="128"/>
      </rPr>
      <t xml:space="preserve">O8:O17, "&gt;=80" </t>
    </r>
    <r>
      <rPr>
        <b/>
        <sz val="12"/>
        <color indexed="62"/>
        <rFont val="Meiryo UI"/>
        <family val="3"/>
        <charset val="128"/>
      </rPr>
      <t>)</t>
    </r>
    <phoneticPr fontId="9"/>
  </si>
  <si>
    <t>80点以上</t>
    <rPh sb="2" eb="3">
      <t>テン</t>
    </rPh>
    <rPh sb="3" eb="5">
      <t>イジョウ</t>
    </rPh>
    <phoneticPr fontId="9"/>
  </si>
  <si>
    <r>
      <t xml:space="preserve">（ </t>
    </r>
    <r>
      <rPr>
        <b/>
        <sz val="14"/>
        <color theme="3" tint="0.39997558519241921"/>
        <rFont val="Meiryo UI"/>
        <family val="3"/>
        <charset val="128"/>
      </rPr>
      <t xml:space="preserve">範囲  </t>
    </r>
    <r>
      <rPr>
        <b/>
        <sz val="14"/>
        <color indexed="40"/>
        <rFont val="Meiryo UI"/>
        <family val="3"/>
        <charset val="128"/>
      </rPr>
      <t xml:space="preserve">, </t>
    </r>
    <r>
      <rPr>
        <b/>
        <sz val="14"/>
        <color theme="3" tint="0.39997558519241921"/>
        <rFont val="Meiryo UI"/>
        <family val="3"/>
        <charset val="128"/>
      </rPr>
      <t xml:space="preserve">条件 </t>
    </r>
    <r>
      <rPr>
        <b/>
        <sz val="14"/>
        <rFont val="Meiryo UI"/>
        <family val="3"/>
        <charset val="128"/>
      </rPr>
      <t>）</t>
    </r>
    <rPh sb="2" eb="4">
      <t>ハンイ</t>
    </rPh>
    <rPh sb="8" eb="10">
      <t>ジョウケン</t>
    </rPh>
    <phoneticPr fontId="9"/>
  </si>
  <si>
    <r>
      <t>ただし</t>
    </r>
    <r>
      <rPr>
        <b/>
        <sz val="10"/>
        <color rgb="FFFF6600"/>
        <rFont val="Meiryo UI"/>
        <family val="3"/>
        <charset val="128"/>
      </rPr>
      <t>式の入力は緑のセルのみで、オートフィルします</t>
    </r>
    <rPh sb="3" eb="4">
      <t>シキ</t>
    </rPh>
    <rPh sb="5" eb="7">
      <t>ニュウリョク</t>
    </rPh>
    <rPh sb="7" eb="8">
      <t>サンシキ</t>
    </rPh>
    <rPh sb="8" eb="9">
      <t>ミドリ</t>
    </rPh>
    <phoneticPr fontId="9"/>
  </si>
  <si>
    <r>
      <t xml:space="preserve">  </t>
    </r>
    <r>
      <rPr>
        <b/>
        <sz val="11"/>
        <rFont val="Meiryo UI"/>
        <family val="3"/>
        <charset val="128"/>
      </rPr>
      <t>例1）　</t>
    </r>
    <r>
      <rPr>
        <b/>
        <sz val="11"/>
        <color rgb="FF0070C0"/>
        <rFont val="Meiryo UI"/>
        <family val="3"/>
        <charset val="128"/>
      </rPr>
      <t>朝食を毎日食べる（◎）の</t>
    </r>
    <r>
      <rPr>
        <sz val="11"/>
        <rFont val="Meiryo UI"/>
        <family val="3"/>
        <charset val="128"/>
      </rPr>
      <t>人数を調べましょう</t>
    </r>
    <rPh sb="2" eb="3">
      <t>レイ</t>
    </rPh>
    <rPh sb="9" eb="11">
      <t>マイニチ</t>
    </rPh>
    <rPh sb="21" eb="22">
      <t>シラ</t>
    </rPh>
    <phoneticPr fontId="9"/>
  </si>
  <si>
    <r>
      <t>　　　COUNTIF　</t>
    </r>
    <r>
      <rPr>
        <b/>
        <sz val="12"/>
        <color indexed="62"/>
        <rFont val="Meiryo UI"/>
        <family val="3"/>
        <charset val="128"/>
      </rPr>
      <t>(　</t>
    </r>
    <r>
      <rPr>
        <b/>
        <sz val="12"/>
        <color rgb="FF0070C0"/>
        <rFont val="Meiryo UI"/>
        <family val="3"/>
        <charset val="128"/>
      </rPr>
      <t>M8:M17, "◎"　</t>
    </r>
    <r>
      <rPr>
        <b/>
        <sz val="12"/>
        <color rgb="FFFF66FF"/>
        <rFont val="Meiryo UI"/>
        <family val="3"/>
        <charset val="128"/>
      </rPr>
      <t xml:space="preserve"> </t>
    </r>
    <r>
      <rPr>
        <b/>
        <sz val="12"/>
        <color indexed="62"/>
        <rFont val="Meiryo UI"/>
        <family val="3"/>
        <charset val="128"/>
      </rPr>
      <t>)</t>
    </r>
    <phoneticPr fontId="9"/>
  </si>
  <si>
    <r>
      <t xml:space="preserve">  </t>
    </r>
    <r>
      <rPr>
        <b/>
        <sz val="11"/>
        <rFont val="Meiryo UI"/>
        <family val="3"/>
        <charset val="128"/>
      </rPr>
      <t>例2）　テスト結果が70点以上の</t>
    </r>
    <r>
      <rPr>
        <sz val="11"/>
        <rFont val="Meiryo UI"/>
        <family val="3"/>
        <charset val="128"/>
      </rPr>
      <t>人数を調べましょう</t>
    </r>
    <rPh sb="2" eb="3">
      <t>レイ</t>
    </rPh>
    <rPh sb="9" eb="11">
      <t>ケッカ</t>
    </rPh>
    <rPh sb="14" eb="15">
      <t>テン</t>
    </rPh>
    <rPh sb="15" eb="17">
      <t>イジョウ</t>
    </rPh>
    <rPh sb="21" eb="22">
      <t>シラ</t>
    </rPh>
    <phoneticPr fontId="9"/>
  </si>
  <si>
    <r>
      <t>　　　COUNTIF　</t>
    </r>
    <r>
      <rPr>
        <b/>
        <sz val="12"/>
        <color indexed="62"/>
        <rFont val="Meiryo UI"/>
        <family val="3"/>
        <charset val="128"/>
      </rPr>
      <t>(　</t>
    </r>
    <r>
      <rPr>
        <b/>
        <sz val="12"/>
        <color theme="3" tint="0.39997558519241921"/>
        <rFont val="Meiryo UI"/>
        <family val="3"/>
        <charset val="128"/>
      </rPr>
      <t>O8:O17, "&gt;= 70"</t>
    </r>
    <r>
      <rPr>
        <b/>
        <sz val="12"/>
        <color rgb="FFFF66FF"/>
        <rFont val="Meiryo UI"/>
        <family val="3"/>
        <charset val="128"/>
      </rPr>
      <t xml:space="preserve"> </t>
    </r>
    <r>
      <rPr>
        <b/>
        <sz val="12"/>
        <color indexed="62"/>
        <rFont val="Meiryo UI"/>
        <family val="3"/>
        <charset val="128"/>
      </rPr>
      <t>)</t>
    </r>
    <phoneticPr fontId="9"/>
  </si>
  <si>
    <r>
      <t>ただし</t>
    </r>
    <r>
      <rPr>
        <b/>
        <sz val="10"/>
        <color rgb="FFFF6600"/>
        <rFont val="Meiryo UI"/>
        <family val="3"/>
        <charset val="128"/>
      </rPr>
      <t>式の入力は緑のセルのみ</t>
    </r>
    <r>
      <rPr>
        <sz val="10"/>
        <rFont val="Meiryo UI"/>
        <family val="3"/>
        <charset val="128"/>
      </rPr>
      <t>とします</t>
    </r>
    <rPh sb="3" eb="4">
      <t>シキ</t>
    </rPh>
    <rPh sb="5" eb="7">
      <t>ニュウリョク</t>
    </rPh>
    <rPh sb="7" eb="8">
      <t>サンシキ</t>
    </rPh>
    <rPh sb="8" eb="9">
      <t>ミドリ</t>
    </rPh>
    <phoneticPr fontId="9"/>
  </si>
  <si>
    <r>
      <t>計算式の中のセル番地をコピーしても変更したくない場合は、その番地を</t>
    </r>
    <r>
      <rPr>
        <b/>
        <sz val="11"/>
        <color indexed="10"/>
        <rFont val="Meiryo UI"/>
        <family val="3"/>
        <charset val="128"/>
      </rPr>
      <t>絶対参照</t>
    </r>
    <r>
      <rPr>
        <sz val="11"/>
        <rFont val="Meiryo UI"/>
        <family val="3"/>
        <charset val="128"/>
      </rPr>
      <t>扱いにします</t>
    </r>
    <rPh sb="0" eb="2">
      <t>ケイサン</t>
    </rPh>
    <rPh sb="2" eb="3">
      <t>シキ</t>
    </rPh>
    <rPh sb="4" eb="5">
      <t>ナカ</t>
    </rPh>
    <rPh sb="8" eb="10">
      <t>バンチ</t>
    </rPh>
    <rPh sb="17" eb="19">
      <t>ヘンコウ</t>
    </rPh>
    <rPh sb="24" eb="26">
      <t>バアイ</t>
    </rPh>
    <rPh sb="30" eb="32">
      <t>バンチ</t>
    </rPh>
    <rPh sb="33" eb="35">
      <t>ゼッタイ</t>
    </rPh>
    <rPh sb="35" eb="37">
      <t>サンショウ</t>
    </rPh>
    <rPh sb="37" eb="38">
      <t>アツカ</t>
    </rPh>
    <phoneticPr fontId="9"/>
  </si>
  <si>
    <r>
      <t xml:space="preserve"> ←式　：　</t>
    </r>
    <r>
      <rPr>
        <b/>
        <sz val="11"/>
        <color indexed="12"/>
        <rFont val="Meiryo UI"/>
        <family val="3"/>
        <charset val="128"/>
      </rPr>
      <t>= C12＊D12</t>
    </r>
    <rPh sb="2" eb="3">
      <t>シキ</t>
    </rPh>
    <phoneticPr fontId="9"/>
  </si>
  <si>
    <r>
      <t xml:space="preserve"> </t>
    </r>
    <r>
      <rPr>
        <sz val="11"/>
        <color theme="0"/>
        <rFont val="Meiryo UI"/>
        <family val="3"/>
        <charset val="128"/>
      </rPr>
      <t>←式</t>
    </r>
    <r>
      <rPr>
        <sz val="11"/>
        <rFont val="Meiryo UI"/>
        <family val="3"/>
        <charset val="128"/>
      </rPr>
      <t>　：　</t>
    </r>
    <r>
      <rPr>
        <b/>
        <sz val="11"/>
        <color indexed="12"/>
        <rFont val="Meiryo UI"/>
        <family val="3"/>
        <charset val="128"/>
      </rPr>
      <t>= C13＊D13</t>
    </r>
    <rPh sb="2" eb="3">
      <t>シキ</t>
    </rPh>
    <phoneticPr fontId="9"/>
  </si>
  <si>
    <r>
      <rPr>
        <sz val="11"/>
        <color theme="0"/>
        <rFont val="Meiryo UI"/>
        <family val="3"/>
        <charset val="128"/>
      </rPr>
      <t xml:space="preserve"> ←式</t>
    </r>
    <r>
      <rPr>
        <sz val="11"/>
        <rFont val="Meiryo UI"/>
        <family val="3"/>
        <charset val="128"/>
      </rPr>
      <t>　：　</t>
    </r>
    <r>
      <rPr>
        <b/>
        <sz val="11"/>
        <color indexed="12"/>
        <rFont val="Meiryo UI"/>
        <family val="3"/>
        <charset val="128"/>
      </rPr>
      <t>= C14＊D14</t>
    </r>
    <rPh sb="2" eb="3">
      <t>シキ</t>
    </rPh>
    <phoneticPr fontId="9"/>
  </si>
  <si>
    <r>
      <t xml:space="preserve"> ←式　：　</t>
    </r>
    <r>
      <rPr>
        <b/>
        <sz val="11"/>
        <color indexed="12"/>
        <rFont val="Meiryo UI"/>
        <family val="3"/>
        <charset val="128"/>
      </rPr>
      <t>=</t>
    </r>
    <r>
      <rPr>
        <b/>
        <sz val="11"/>
        <color rgb="FFFF0000"/>
        <rFont val="Meiryo UI"/>
        <family val="3"/>
        <charset val="128"/>
      </rPr>
      <t xml:space="preserve"> $C$22</t>
    </r>
    <r>
      <rPr>
        <b/>
        <sz val="11"/>
        <color indexed="12"/>
        <rFont val="Meiryo UI"/>
        <family val="3"/>
        <charset val="128"/>
      </rPr>
      <t>＊ D25</t>
    </r>
    <rPh sb="2" eb="3">
      <t>シキ</t>
    </rPh>
    <phoneticPr fontId="9"/>
  </si>
  <si>
    <r>
      <t xml:space="preserve"> </t>
    </r>
    <r>
      <rPr>
        <sz val="11"/>
        <color theme="0"/>
        <rFont val="Meiryo UI"/>
        <family val="3"/>
        <charset val="128"/>
      </rPr>
      <t>←式</t>
    </r>
    <r>
      <rPr>
        <sz val="11"/>
        <rFont val="Meiryo UI"/>
        <family val="3"/>
        <charset val="128"/>
      </rPr>
      <t>　：　</t>
    </r>
    <r>
      <rPr>
        <b/>
        <sz val="11"/>
        <color indexed="12"/>
        <rFont val="Meiryo UI"/>
        <family val="3"/>
        <charset val="128"/>
      </rPr>
      <t>=</t>
    </r>
    <r>
      <rPr>
        <b/>
        <sz val="11"/>
        <color rgb="FFFF0000"/>
        <rFont val="Meiryo UI"/>
        <family val="3"/>
        <charset val="128"/>
      </rPr>
      <t xml:space="preserve"> $C$22</t>
    </r>
    <r>
      <rPr>
        <b/>
        <sz val="11"/>
        <color indexed="12"/>
        <rFont val="Meiryo UI"/>
        <family val="3"/>
        <charset val="128"/>
      </rPr>
      <t>＊ D26</t>
    </r>
    <r>
      <rPr>
        <sz val="11"/>
        <color theme="1"/>
        <rFont val="ＭＳ Ｐゴシック"/>
        <family val="2"/>
        <charset val="128"/>
        <scheme val="minor"/>
      </rPr>
      <t/>
    </r>
    <rPh sb="2" eb="3">
      <t>シキ</t>
    </rPh>
    <phoneticPr fontId="9"/>
  </si>
  <si>
    <r>
      <t xml:space="preserve"> </t>
    </r>
    <r>
      <rPr>
        <sz val="11"/>
        <color theme="0"/>
        <rFont val="Meiryo UI"/>
        <family val="3"/>
        <charset val="128"/>
      </rPr>
      <t>←式</t>
    </r>
    <r>
      <rPr>
        <sz val="11"/>
        <rFont val="Meiryo UI"/>
        <family val="3"/>
        <charset val="128"/>
      </rPr>
      <t>　：　</t>
    </r>
    <r>
      <rPr>
        <b/>
        <sz val="11"/>
        <color indexed="12"/>
        <rFont val="Meiryo UI"/>
        <family val="3"/>
        <charset val="128"/>
      </rPr>
      <t>=</t>
    </r>
    <r>
      <rPr>
        <b/>
        <sz val="11"/>
        <color rgb="FFFF0000"/>
        <rFont val="Meiryo UI"/>
        <family val="3"/>
        <charset val="128"/>
      </rPr>
      <t xml:space="preserve"> $C$22</t>
    </r>
    <r>
      <rPr>
        <b/>
        <sz val="11"/>
        <color indexed="12"/>
        <rFont val="Meiryo UI"/>
        <family val="3"/>
        <charset val="128"/>
      </rPr>
      <t>＊ D27</t>
    </r>
    <r>
      <rPr>
        <sz val="11"/>
        <color theme="1"/>
        <rFont val="ＭＳ Ｐゴシック"/>
        <family val="2"/>
        <charset val="128"/>
        <scheme val="minor"/>
      </rPr>
      <t/>
    </r>
    <rPh sb="2" eb="3">
      <t>シキ</t>
    </rPh>
    <phoneticPr fontId="9"/>
  </si>
  <si>
    <r>
      <t xml:space="preserve"> </t>
    </r>
    <r>
      <rPr>
        <sz val="11"/>
        <color theme="0"/>
        <rFont val="Meiryo UI"/>
        <family val="3"/>
        <charset val="128"/>
      </rPr>
      <t>←式</t>
    </r>
    <r>
      <rPr>
        <sz val="11"/>
        <rFont val="Meiryo UI"/>
        <family val="3"/>
        <charset val="128"/>
      </rPr>
      <t>　：　</t>
    </r>
    <r>
      <rPr>
        <b/>
        <sz val="11"/>
        <color indexed="12"/>
        <rFont val="Meiryo UI"/>
        <family val="3"/>
        <charset val="128"/>
      </rPr>
      <t>=</t>
    </r>
    <r>
      <rPr>
        <b/>
        <sz val="11"/>
        <color rgb="FFFF0000"/>
        <rFont val="Meiryo UI"/>
        <family val="3"/>
        <charset val="128"/>
      </rPr>
      <t xml:space="preserve"> $C$22</t>
    </r>
    <r>
      <rPr>
        <b/>
        <sz val="11"/>
        <color indexed="12"/>
        <rFont val="Meiryo UI"/>
        <family val="3"/>
        <charset val="128"/>
      </rPr>
      <t>＊ D28</t>
    </r>
    <r>
      <rPr>
        <sz val="11"/>
        <color theme="1"/>
        <rFont val="ＭＳ Ｐゴシック"/>
        <family val="2"/>
        <charset val="128"/>
        <scheme val="minor"/>
      </rPr>
      <t/>
    </r>
    <rPh sb="2" eb="3">
      <t>シキ</t>
    </rPh>
    <phoneticPr fontId="9"/>
  </si>
  <si>
    <r>
      <t xml:space="preserve"> </t>
    </r>
    <r>
      <rPr>
        <sz val="11"/>
        <color theme="0"/>
        <rFont val="Meiryo UI"/>
        <family val="3"/>
        <charset val="128"/>
      </rPr>
      <t>←式</t>
    </r>
    <r>
      <rPr>
        <sz val="11"/>
        <rFont val="Meiryo UI"/>
        <family val="3"/>
        <charset val="128"/>
      </rPr>
      <t>　：　</t>
    </r>
    <r>
      <rPr>
        <b/>
        <sz val="11"/>
        <color indexed="12"/>
        <rFont val="Meiryo UI"/>
        <family val="3"/>
        <charset val="128"/>
      </rPr>
      <t>=</t>
    </r>
    <r>
      <rPr>
        <b/>
        <sz val="11"/>
        <color rgb="FFFF0000"/>
        <rFont val="Meiryo UI"/>
        <family val="3"/>
        <charset val="128"/>
      </rPr>
      <t xml:space="preserve"> $C$22</t>
    </r>
    <r>
      <rPr>
        <b/>
        <sz val="11"/>
        <color indexed="12"/>
        <rFont val="Meiryo UI"/>
        <family val="3"/>
        <charset val="128"/>
      </rPr>
      <t>＊ D29</t>
    </r>
    <r>
      <rPr>
        <sz val="11"/>
        <color theme="1"/>
        <rFont val="ＭＳ Ｐゴシック"/>
        <family val="2"/>
        <charset val="128"/>
        <scheme val="minor"/>
      </rPr>
      <t/>
    </r>
    <rPh sb="2" eb="3">
      <t>シキ</t>
    </rPh>
    <phoneticPr fontId="9"/>
  </si>
  <si>
    <r>
      <rPr>
        <sz val="11"/>
        <color theme="0"/>
        <rFont val="Meiryo UI"/>
        <family val="3"/>
        <charset val="128"/>
      </rPr>
      <t xml:space="preserve"> ←式</t>
    </r>
    <r>
      <rPr>
        <sz val="11"/>
        <rFont val="Meiryo UI"/>
        <family val="3"/>
        <charset val="128"/>
      </rPr>
      <t>　：　</t>
    </r>
    <r>
      <rPr>
        <b/>
        <sz val="11"/>
        <color indexed="12"/>
        <rFont val="Meiryo UI"/>
        <family val="3"/>
        <charset val="128"/>
      </rPr>
      <t>=</t>
    </r>
    <r>
      <rPr>
        <b/>
        <sz val="11"/>
        <color rgb="FFFF0000"/>
        <rFont val="Meiryo UI"/>
        <family val="3"/>
        <charset val="128"/>
      </rPr>
      <t xml:space="preserve"> $C$22</t>
    </r>
    <r>
      <rPr>
        <b/>
        <sz val="11"/>
        <color indexed="12"/>
        <rFont val="Meiryo UI"/>
        <family val="3"/>
        <charset val="128"/>
      </rPr>
      <t>＊ D30</t>
    </r>
    <r>
      <rPr>
        <sz val="11"/>
        <color theme="1"/>
        <rFont val="ＭＳ Ｐゴシック"/>
        <family val="2"/>
        <charset val="128"/>
        <scheme val="minor"/>
      </rPr>
      <t/>
    </r>
    <rPh sb="2" eb="3">
      <t>シキ</t>
    </rPh>
    <phoneticPr fontId="9"/>
  </si>
  <si>
    <t>点数</t>
    <rPh sb="0" eb="2">
      <t>テンスウ</t>
    </rPh>
    <phoneticPr fontId="9"/>
  </si>
  <si>
    <t>A</t>
  </si>
  <si>
    <t>C</t>
  </si>
  <si>
    <t>B</t>
  </si>
  <si>
    <t>クラス人数</t>
    <rPh sb="3" eb="5">
      <t>ニンズウ</t>
    </rPh>
    <phoneticPr fontId="9"/>
  </si>
  <si>
    <t>人</t>
    <rPh sb="0" eb="1">
      <t>ニン</t>
    </rPh>
    <phoneticPr fontId="9"/>
  </si>
  <si>
    <t>(COUNTA)</t>
    <phoneticPr fontId="9"/>
  </si>
  <si>
    <t>受験者数</t>
    <rPh sb="0" eb="3">
      <t>ジュケンシャ</t>
    </rPh>
    <rPh sb="3" eb="4">
      <t>スウ</t>
    </rPh>
    <phoneticPr fontId="9"/>
  </si>
  <si>
    <t>(COUNT)</t>
    <phoneticPr fontId="9"/>
  </si>
  <si>
    <t>未評価者数</t>
    <rPh sb="0" eb="4">
      <t>ミヒョウカシャ</t>
    </rPh>
    <rPh sb="4" eb="5">
      <t>スウ</t>
    </rPh>
    <phoneticPr fontId="9"/>
  </si>
  <si>
    <t>(COUNTBLANK)</t>
    <phoneticPr fontId="9"/>
  </si>
  <si>
    <r>
      <t>COUNT関数</t>
    </r>
    <r>
      <rPr>
        <b/>
        <sz val="14"/>
        <color indexed="19"/>
        <rFont val="Meiryo UI"/>
        <family val="3"/>
        <charset val="128"/>
      </rPr>
      <t xml:space="preserve"> （関数の分類：統計）</t>
    </r>
    <rPh sb="5" eb="7">
      <t>カンスウ</t>
    </rPh>
    <rPh sb="15" eb="17">
      <t>トウケイ</t>
    </rPh>
    <phoneticPr fontId="9"/>
  </si>
  <si>
    <r>
      <t xml:space="preserve">ＣＯＵＮＴ （ </t>
    </r>
    <r>
      <rPr>
        <b/>
        <sz val="14"/>
        <color rgb="FF0000FF"/>
        <rFont val="Meiryo UI"/>
        <family val="3"/>
        <charset val="128"/>
      </rPr>
      <t>値１</t>
    </r>
    <r>
      <rPr>
        <b/>
        <sz val="14"/>
        <color theme="3" tint="-0.249977111117893"/>
        <rFont val="Meiryo UI"/>
        <family val="3"/>
        <charset val="128"/>
      </rPr>
      <t>，</t>
    </r>
    <r>
      <rPr>
        <b/>
        <sz val="14"/>
        <color theme="0" tint="-0.34998626667073579"/>
        <rFont val="Meiryo UI"/>
        <family val="3"/>
        <charset val="128"/>
      </rPr>
      <t>値２・・・</t>
    </r>
    <r>
      <rPr>
        <b/>
        <sz val="14"/>
        <rFont val="Meiryo UI"/>
        <family val="3"/>
        <charset val="128"/>
      </rPr>
      <t xml:space="preserve"> ）</t>
    </r>
    <phoneticPr fontId="9"/>
  </si>
  <si>
    <r>
      <t xml:space="preserve">  ＣＯＵＮＴA （ </t>
    </r>
    <r>
      <rPr>
        <b/>
        <sz val="14"/>
        <color rgb="FF0000FF"/>
        <rFont val="Meiryo UI"/>
        <family val="3"/>
        <charset val="128"/>
      </rPr>
      <t>値１</t>
    </r>
    <r>
      <rPr>
        <b/>
        <sz val="14"/>
        <rFont val="Meiryo UI"/>
        <family val="3"/>
        <charset val="128"/>
      </rPr>
      <t>，</t>
    </r>
    <r>
      <rPr>
        <b/>
        <sz val="14"/>
        <color theme="0" tint="-0.34998626667073579"/>
        <rFont val="Meiryo UI"/>
        <family val="3"/>
        <charset val="128"/>
      </rPr>
      <t>値２・・・</t>
    </r>
    <r>
      <rPr>
        <b/>
        <sz val="14"/>
        <rFont val="Meiryo UI"/>
        <family val="3"/>
        <charset val="128"/>
      </rPr>
      <t xml:space="preserve"> ）</t>
    </r>
    <phoneticPr fontId="9"/>
  </si>
  <si>
    <r>
      <t xml:space="preserve">ＣＯＵＮＴBLANK （ </t>
    </r>
    <r>
      <rPr>
        <b/>
        <sz val="14"/>
        <color rgb="FF0000FF"/>
        <rFont val="Meiryo UI"/>
        <family val="3"/>
        <charset val="128"/>
      </rPr>
      <t>範囲</t>
    </r>
    <r>
      <rPr>
        <b/>
        <sz val="14"/>
        <rFont val="Meiryo UI"/>
        <family val="3"/>
        <charset val="128"/>
      </rPr>
      <t xml:space="preserve"> ）</t>
    </r>
    <rPh sb="13" eb="15">
      <t>ハンイ</t>
    </rPh>
    <phoneticPr fontId="9"/>
  </si>
  <si>
    <t>セルの値が指定した範囲の中で何位かを返す。</t>
    <rPh sb="3" eb="4">
      <t>アタイ</t>
    </rPh>
    <rPh sb="5" eb="7">
      <t>シテイ</t>
    </rPh>
    <rPh sb="9" eb="11">
      <t>ハンイ</t>
    </rPh>
    <rPh sb="12" eb="13">
      <t>ナカ</t>
    </rPh>
    <rPh sb="14" eb="16">
      <t>ナンイ</t>
    </rPh>
    <rPh sb="18" eb="19">
      <t>カエ</t>
    </rPh>
    <phoneticPr fontId="9"/>
  </si>
  <si>
    <t>　　徒競走のタイム表があります。</t>
    <rPh sb="2" eb="5">
      <t>トキョウソウ</t>
    </rPh>
    <rPh sb="9" eb="10">
      <t>ヒョウ</t>
    </rPh>
    <phoneticPr fontId="9"/>
  </si>
  <si>
    <t>　　全員の順位を求めましょう。</t>
    <rPh sb="2" eb="4">
      <t>ゼンイン</t>
    </rPh>
    <rPh sb="5" eb="7">
      <t>ジュンイ</t>
    </rPh>
    <rPh sb="8" eb="9">
      <t>モト</t>
    </rPh>
    <phoneticPr fontId="9"/>
  </si>
  <si>
    <t>番号</t>
  </si>
  <si>
    <t>氏名</t>
  </si>
  <si>
    <t>タイム</t>
  </si>
  <si>
    <t>順位</t>
  </si>
  <si>
    <t>相賀　瞬子</t>
    <rPh sb="0" eb="2">
      <t>アイガ</t>
    </rPh>
    <rPh sb="3" eb="4">
      <t>シュン</t>
    </rPh>
    <rPh sb="4" eb="5">
      <t>コ</t>
    </rPh>
    <phoneticPr fontId="9"/>
  </si>
  <si>
    <t>石川　よし子</t>
    <rPh sb="0" eb="2">
      <t>イシカワ</t>
    </rPh>
    <rPh sb="5" eb="6">
      <t>コ</t>
    </rPh>
    <phoneticPr fontId="9"/>
  </si>
  <si>
    <t>宇野　良子</t>
    <rPh sb="0" eb="2">
      <t>ウノ</t>
    </rPh>
    <rPh sb="3" eb="5">
      <t>リョウコ</t>
    </rPh>
    <phoneticPr fontId="9"/>
  </si>
  <si>
    <t>榎本　和美</t>
    <rPh sb="0" eb="2">
      <t>エノモト</t>
    </rPh>
    <rPh sb="3" eb="5">
      <t>カズミ</t>
    </rPh>
    <phoneticPr fontId="9"/>
  </si>
  <si>
    <t>大場　美和</t>
    <rPh sb="0" eb="2">
      <t>オオバ</t>
    </rPh>
    <rPh sb="3" eb="5">
      <t>ミワ</t>
    </rPh>
    <phoneticPr fontId="9"/>
  </si>
  <si>
    <t>加藤　かずみ</t>
    <rPh sb="0" eb="2">
      <t>カトウ</t>
    </rPh>
    <phoneticPr fontId="9"/>
  </si>
  <si>
    <t>木村　よしこ</t>
    <rPh sb="0" eb="2">
      <t>キムラ</t>
    </rPh>
    <phoneticPr fontId="9"/>
  </si>
  <si>
    <t>山田　礼子</t>
    <rPh sb="0" eb="2">
      <t>ヤマダ</t>
    </rPh>
    <rPh sb="3" eb="5">
      <t>レイコ</t>
    </rPh>
    <phoneticPr fontId="9"/>
  </si>
  <si>
    <t>見城　清美</t>
    <rPh sb="0" eb="2">
      <t>ケンジョウ</t>
    </rPh>
    <rPh sb="3" eb="5">
      <t>キヨミ</t>
    </rPh>
    <phoneticPr fontId="9"/>
  </si>
  <si>
    <t>向後　紗希</t>
    <rPh sb="0" eb="2">
      <t>コウゴ</t>
    </rPh>
    <rPh sb="3" eb="5">
      <t>サキ</t>
    </rPh>
    <phoneticPr fontId="9"/>
  </si>
  <si>
    <t>佐藤　美優</t>
    <rPh sb="0" eb="2">
      <t>サトウ</t>
    </rPh>
    <rPh sb="3" eb="5">
      <t>ミユウ</t>
    </rPh>
    <phoneticPr fontId="9"/>
  </si>
  <si>
    <t>清水　麗子</t>
    <rPh sb="0" eb="2">
      <t>シミズ</t>
    </rPh>
    <rPh sb="3" eb="5">
      <t>レイコ</t>
    </rPh>
    <phoneticPr fontId="9"/>
  </si>
  <si>
    <t>鈴木　その子</t>
    <rPh sb="0" eb="2">
      <t>スズキ</t>
    </rPh>
    <rPh sb="5" eb="6">
      <t>コ</t>
    </rPh>
    <phoneticPr fontId="9"/>
  </si>
  <si>
    <t>立木　香織</t>
    <rPh sb="0" eb="2">
      <t>タチキ</t>
    </rPh>
    <rPh sb="3" eb="5">
      <t>カオリ</t>
    </rPh>
    <phoneticPr fontId="9"/>
  </si>
  <si>
    <t>長野　正子</t>
    <rPh sb="3" eb="5">
      <t>マサコ</t>
    </rPh>
    <phoneticPr fontId="9"/>
  </si>
  <si>
    <r>
      <t xml:space="preserve">RANK関数 </t>
    </r>
    <r>
      <rPr>
        <b/>
        <sz val="14"/>
        <color indexed="19"/>
        <rFont val="Meiryo UI"/>
        <family val="3"/>
        <charset val="128"/>
      </rPr>
      <t>（関数の分類：互換性）</t>
    </r>
    <rPh sb="4" eb="6">
      <t>カンスウ</t>
    </rPh>
    <rPh sb="14" eb="17">
      <t>ゴカンセイ</t>
    </rPh>
    <phoneticPr fontId="9"/>
  </si>
  <si>
    <r>
      <t xml:space="preserve">RANK　（ </t>
    </r>
    <r>
      <rPr>
        <b/>
        <sz val="14"/>
        <color indexed="56"/>
        <rFont val="Meiryo UI"/>
        <family val="3"/>
        <charset val="128"/>
      </rPr>
      <t>数値，</t>
    </r>
    <r>
      <rPr>
        <b/>
        <sz val="14"/>
        <color indexed="10"/>
        <rFont val="Meiryo UI"/>
        <family val="3"/>
        <charset val="128"/>
      </rPr>
      <t>参照，</t>
    </r>
    <r>
      <rPr>
        <b/>
        <sz val="14"/>
        <color indexed="17"/>
        <rFont val="Meiryo UI"/>
        <family val="3"/>
        <charset val="128"/>
      </rPr>
      <t>順序</t>
    </r>
    <r>
      <rPr>
        <b/>
        <sz val="14"/>
        <rFont val="Meiryo UI"/>
        <family val="3"/>
        <charset val="128"/>
      </rPr>
      <t xml:space="preserve"> ）</t>
    </r>
    <rPh sb="7" eb="9">
      <t>スウチ</t>
    </rPh>
    <rPh sb="10" eb="12">
      <t>サンショウ</t>
    </rPh>
    <rPh sb="13" eb="15">
      <t>ジュンジョ</t>
    </rPh>
    <phoneticPr fontId="9"/>
  </si>
  <si>
    <t>セルの表示形式</t>
    <rPh sb="3" eb="5">
      <t>ヒョウジ</t>
    </rPh>
    <rPh sb="5" eb="7">
      <t>ケイシキ</t>
    </rPh>
    <phoneticPr fontId="9"/>
  </si>
  <si>
    <t>表示形式を変更する事で、実際の値と見た目を変化させることができます。</t>
    <rPh sb="0" eb="2">
      <t>ヒョウジ</t>
    </rPh>
    <rPh sb="2" eb="4">
      <t>ケイシキ</t>
    </rPh>
    <rPh sb="5" eb="7">
      <t>ヘンコウ</t>
    </rPh>
    <rPh sb="9" eb="10">
      <t>コト</t>
    </rPh>
    <rPh sb="12" eb="14">
      <t>ジッサイ</t>
    </rPh>
    <rPh sb="15" eb="16">
      <t>アタイ</t>
    </rPh>
    <rPh sb="17" eb="18">
      <t>ミ</t>
    </rPh>
    <rPh sb="19" eb="20">
      <t>メ</t>
    </rPh>
    <rPh sb="21" eb="23">
      <t>ヘンカ</t>
    </rPh>
    <phoneticPr fontId="9"/>
  </si>
  <si>
    <t>①書式を設定したいセル（範囲）を選択</t>
    <rPh sb="1" eb="3">
      <t>ショシキ</t>
    </rPh>
    <rPh sb="4" eb="6">
      <t>セッテイ</t>
    </rPh>
    <rPh sb="12" eb="14">
      <t>ハンイ</t>
    </rPh>
    <rPh sb="16" eb="18">
      <t>センタク</t>
    </rPh>
    <phoneticPr fontId="9"/>
  </si>
  <si>
    <t>　各指定に従って表示の形式を設定してみましょう</t>
    <rPh sb="1" eb="2">
      <t>カク</t>
    </rPh>
    <rPh sb="2" eb="4">
      <t>シテイ</t>
    </rPh>
    <rPh sb="5" eb="6">
      <t>シタガ</t>
    </rPh>
    <rPh sb="8" eb="10">
      <t>ヒョウジ</t>
    </rPh>
    <rPh sb="11" eb="13">
      <t>ケイシキ</t>
    </rPh>
    <rPh sb="14" eb="16">
      <t>セッテイ</t>
    </rPh>
    <phoneticPr fontId="9"/>
  </si>
  <si>
    <t>③表示形式で様々な書式を設定する</t>
    <rPh sb="1" eb="3">
      <t>ヒョウジ</t>
    </rPh>
    <rPh sb="3" eb="5">
      <t>ケイシキ</t>
    </rPh>
    <rPh sb="6" eb="8">
      <t>サマザマ</t>
    </rPh>
    <rPh sb="9" eb="11">
      <t>ショシキ</t>
    </rPh>
    <rPh sb="12" eb="14">
      <t>セッテイ</t>
    </rPh>
    <phoneticPr fontId="9"/>
  </si>
  <si>
    <t>データ</t>
    <phoneticPr fontId="9"/>
  </si>
  <si>
    <t>↓作業セル</t>
    <rPh sb="1" eb="3">
      <t>サギョウ</t>
    </rPh>
    <phoneticPr fontId="9"/>
  </si>
  <si>
    <t>yyyy</t>
    <phoneticPr fontId="9"/>
  </si>
  <si>
    <t>西暦4桁</t>
    <rPh sb="0" eb="2">
      <t>セイレキ</t>
    </rPh>
    <rPh sb="3" eb="4">
      <t>ケタ</t>
    </rPh>
    <phoneticPr fontId="9"/>
  </si>
  <si>
    <t>ggg</t>
    <phoneticPr fontId="9"/>
  </si>
  <si>
    <t>年号（漢字）</t>
    <rPh sb="0" eb="2">
      <t>ネンゴウ</t>
    </rPh>
    <rPh sb="3" eb="5">
      <t>カンジ</t>
    </rPh>
    <phoneticPr fontId="9"/>
  </si>
  <si>
    <t>m</t>
    <phoneticPr fontId="9"/>
  </si>
  <si>
    <t>月</t>
    <rPh sb="0" eb="1">
      <t>ツキ</t>
    </rPh>
    <phoneticPr fontId="9"/>
  </si>
  <si>
    <t>d</t>
    <phoneticPr fontId="9"/>
  </si>
  <si>
    <t>日</t>
    <rPh sb="0" eb="1">
      <t>ヒ</t>
    </rPh>
    <phoneticPr fontId="9"/>
  </si>
  <si>
    <t>aaa</t>
    <phoneticPr fontId="9"/>
  </si>
  <si>
    <t>曜日</t>
    <rPh sb="0" eb="2">
      <t>ヨウビ</t>
    </rPh>
    <phoneticPr fontId="9"/>
  </si>
  <si>
    <r>
      <t>②</t>
    </r>
    <r>
      <rPr>
        <sz val="11"/>
        <color indexed="12"/>
        <rFont val="Meiryo UI"/>
        <family val="3"/>
        <charset val="128"/>
      </rPr>
      <t>「ホーム」→</t>
    </r>
    <r>
      <rPr>
        <sz val="11"/>
        <rFont val="Meiryo UI"/>
        <family val="3"/>
        <charset val="128"/>
      </rPr>
      <t xml:space="preserve"> </t>
    </r>
    <r>
      <rPr>
        <sz val="11"/>
        <color indexed="12"/>
        <rFont val="Meiryo UI"/>
        <family val="3"/>
        <charset val="128"/>
      </rPr>
      <t>「数値」でセルの書式設定を表示</t>
    </r>
    <rPh sb="9" eb="11">
      <t>スウチ</t>
    </rPh>
    <rPh sb="16" eb="18">
      <t>ショシキ</t>
    </rPh>
    <rPh sb="18" eb="20">
      <t>セッテイ</t>
    </rPh>
    <rPh sb="21" eb="23">
      <t>ヒョウジ</t>
    </rPh>
    <phoneticPr fontId="9"/>
  </si>
  <si>
    <t>④データシートの部活別人数をフィルタを使って調べて表に入力しましょう</t>
    <rPh sb="8" eb="10">
      <t>ブカツ</t>
    </rPh>
    <rPh sb="10" eb="11">
      <t>ベツ</t>
    </rPh>
    <rPh sb="11" eb="13">
      <t>ニンズウ</t>
    </rPh>
    <rPh sb="19" eb="20">
      <t>ツカ</t>
    </rPh>
    <rPh sb="22" eb="23">
      <t>シラ</t>
    </rPh>
    <rPh sb="25" eb="26">
      <t>ヒョウ</t>
    </rPh>
    <rPh sb="27" eb="29">
      <t>ニュウリョク</t>
    </rPh>
    <phoneticPr fontId="9"/>
  </si>
  <si>
    <t>⑤データシートの2年生合計点数表をフィルタを使って調べて入力しましょう</t>
    <rPh sb="15" eb="16">
      <t>ヒョウ</t>
    </rPh>
    <rPh sb="22" eb="23">
      <t>ツカ</t>
    </rPh>
    <rPh sb="25" eb="26">
      <t>シラ</t>
    </rPh>
    <rPh sb="28" eb="30">
      <t>ニュウリョク</t>
    </rPh>
    <phoneticPr fontId="9"/>
  </si>
  <si>
    <t>演習１</t>
    <rPh sb="0" eb="1">
      <t>エン</t>
    </rPh>
    <rPh sb="1" eb="2">
      <t>ナライ</t>
    </rPh>
    <phoneticPr fontId="9"/>
  </si>
  <si>
    <t>平成29年度</t>
    <rPh sb="0" eb="2">
      <t>ヘイセイ</t>
    </rPh>
    <rPh sb="4" eb="6">
      <t>ネンド</t>
    </rPh>
    <phoneticPr fontId="9"/>
  </si>
  <si>
    <t>試験結果集計表</t>
    <rPh sb="0" eb="2">
      <t>シケン</t>
    </rPh>
    <rPh sb="2" eb="4">
      <t>ケッカ</t>
    </rPh>
    <rPh sb="4" eb="6">
      <t>シュウケイ</t>
    </rPh>
    <rPh sb="6" eb="7">
      <t>ヒョウ</t>
    </rPh>
    <phoneticPr fontId="9"/>
  </si>
  <si>
    <t>出席番号</t>
    <rPh sb="0" eb="2">
      <t>シュッセキ</t>
    </rPh>
    <rPh sb="2" eb="4">
      <t>バンゴウ</t>
    </rPh>
    <phoneticPr fontId="9"/>
  </si>
  <si>
    <t>氏　名</t>
  </si>
  <si>
    <t>性別</t>
    <rPh sb="0" eb="2">
      <t>セイベツ</t>
    </rPh>
    <phoneticPr fontId="9"/>
  </si>
  <si>
    <t>社会</t>
    <rPh sb="0" eb="2">
      <t>シャカイ</t>
    </rPh>
    <phoneticPr fontId="9"/>
  </si>
  <si>
    <t>数学</t>
    <rPh sb="0" eb="2">
      <t>スウガク</t>
    </rPh>
    <phoneticPr fontId="9"/>
  </si>
  <si>
    <t>理科</t>
    <rPh sb="0" eb="2">
      <t>リカ</t>
    </rPh>
    <phoneticPr fontId="9"/>
  </si>
  <si>
    <t>英語</t>
    <rPh sb="0" eb="2">
      <t>エイゴ</t>
    </rPh>
    <phoneticPr fontId="9"/>
  </si>
  <si>
    <t>３科合計</t>
    <rPh sb="1" eb="2">
      <t>カ</t>
    </rPh>
    <rPh sb="2" eb="4">
      <t>ゴウケイ</t>
    </rPh>
    <phoneticPr fontId="9"/>
  </si>
  <si>
    <t>５科合計</t>
    <rPh sb="1" eb="2">
      <t>カ</t>
    </rPh>
    <rPh sb="2" eb="3">
      <t>ゴウ</t>
    </rPh>
    <rPh sb="3" eb="4">
      <t>ケイ</t>
    </rPh>
    <phoneticPr fontId="9"/>
  </si>
  <si>
    <t>人数</t>
    <rPh sb="0" eb="2">
      <t>ニンズウ</t>
    </rPh>
    <phoneticPr fontId="9"/>
  </si>
  <si>
    <t>女</t>
    <rPh sb="0" eb="1">
      <t>オンナ</t>
    </rPh>
    <phoneticPr fontId="9"/>
  </si>
  <si>
    <t>男</t>
    <rPh sb="0" eb="1">
      <t>オトコ</t>
    </rPh>
    <phoneticPr fontId="9"/>
  </si>
  <si>
    <t>佐藤　裕太</t>
  </si>
  <si>
    <t>田中　浩一</t>
  </si>
  <si>
    <t>林　智恵子</t>
  </si>
  <si>
    <t>原田　俊輔</t>
  </si>
  <si>
    <t>藤井　美奈</t>
  </si>
  <si>
    <r>
      <t>①　それぞれの３教科（国・数・英）の合計点を求めます。</t>
    </r>
    <r>
      <rPr>
        <sz val="11"/>
        <color indexed="10"/>
        <rFont val="ＭＳ Ｐゴシック"/>
        <family val="3"/>
        <charset val="128"/>
      </rPr>
      <t>　（加算）</t>
    </r>
    <rPh sb="8" eb="10">
      <t>キョウカ</t>
    </rPh>
    <rPh sb="11" eb="12">
      <t>コク</t>
    </rPh>
    <rPh sb="13" eb="14">
      <t>スウ</t>
    </rPh>
    <rPh sb="15" eb="16">
      <t>エイ</t>
    </rPh>
    <rPh sb="18" eb="20">
      <t>ゴウケイ</t>
    </rPh>
    <rPh sb="20" eb="21">
      <t>テン</t>
    </rPh>
    <rPh sb="22" eb="23">
      <t>モト</t>
    </rPh>
    <rPh sb="29" eb="31">
      <t>カサン</t>
    </rPh>
    <phoneticPr fontId="9"/>
  </si>
  <si>
    <r>
      <t>②　それぞれの５教科の合計点を求めます。</t>
    </r>
    <r>
      <rPr>
        <sz val="11"/>
        <color indexed="10"/>
        <rFont val="ＭＳ Ｐゴシック"/>
        <family val="3"/>
        <charset val="128"/>
      </rPr>
      <t>　（SUM関数）</t>
    </r>
    <rPh sb="8" eb="10">
      <t>キョウカ</t>
    </rPh>
    <rPh sb="11" eb="13">
      <t>ゴウケイ</t>
    </rPh>
    <rPh sb="13" eb="14">
      <t>テン</t>
    </rPh>
    <rPh sb="15" eb="16">
      <t>モト</t>
    </rPh>
    <rPh sb="25" eb="27">
      <t>カンスウ</t>
    </rPh>
    <phoneticPr fontId="9"/>
  </si>
  <si>
    <r>
      <t>③　「順位」欄に、５科合計の順位を表示します。</t>
    </r>
    <r>
      <rPr>
        <sz val="11"/>
        <color rgb="FFFF0000"/>
        <rFont val="ＭＳ Ｐゴシック"/>
        <family val="3"/>
        <charset val="128"/>
      </rPr>
      <t>（RANK関数）</t>
    </r>
    <rPh sb="3" eb="5">
      <t>ジュンイ</t>
    </rPh>
    <rPh sb="6" eb="7">
      <t>ラン</t>
    </rPh>
    <rPh sb="10" eb="11">
      <t>カ</t>
    </rPh>
    <rPh sb="11" eb="13">
      <t>ゴウケイ</t>
    </rPh>
    <rPh sb="14" eb="16">
      <t>ジュンイ</t>
    </rPh>
    <rPh sb="17" eb="19">
      <t>ヒョウジ</t>
    </rPh>
    <rPh sb="28" eb="30">
      <t>カンスウ</t>
    </rPh>
    <phoneticPr fontId="9"/>
  </si>
  <si>
    <r>
      <t>④　「評価」欄に、５科合計点350点以上の場合は"A"、そうでない場合は"B"を表示させます。</t>
    </r>
    <r>
      <rPr>
        <sz val="11"/>
        <color rgb="FFFF0000"/>
        <rFont val="ＭＳ Ｐゴシック"/>
        <family val="3"/>
        <charset val="128"/>
      </rPr>
      <t>（IF関数）</t>
    </r>
    <rPh sb="3" eb="5">
      <t>ヒョウカ</t>
    </rPh>
    <rPh sb="6" eb="7">
      <t>ラン</t>
    </rPh>
    <rPh sb="10" eb="11">
      <t>カ</t>
    </rPh>
    <rPh sb="11" eb="13">
      <t>ゴウケイ</t>
    </rPh>
    <rPh sb="13" eb="14">
      <t>テン</t>
    </rPh>
    <rPh sb="17" eb="20">
      <t>テンイジョウ</t>
    </rPh>
    <rPh sb="21" eb="23">
      <t>バアイ</t>
    </rPh>
    <rPh sb="33" eb="35">
      <t>バアイ</t>
    </rPh>
    <rPh sb="40" eb="42">
      <t>ヒョウジ</t>
    </rPh>
    <rPh sb="50" eb="52">
      <t>カンスウ</t>
    </rPh>
    <phoneticPr fontId="9"/>
  </si>
  <si>
    <r>
      <t>⑤　女子の人数、男子の人数をもとめましょう。　</t>
    </r>
    <r>
      <rPr>
        <sz val="11"/>
        <color indexed="10"/>
        <rFont val="ＭＳ Ｐゴシック"/>
        <family val="3"/>
        <charset val="128"/>
      </rPr>
      <t>（COUNTIF関数)</t>
    </r>
    <rPh sb="2" eb="4">
      <t>ジョシ</t>
    </rPh>
    <rPh sb="5" eb="7">
      <t>ニンズ</t>
    </rPh>
    <rPh sb="8" eb="10">
      <t>ダンシ</t>
    </rPh>
    <rPh sb="11" eb="13">
      <t>ニンズ</t>
    </rPh>
    <rPh sb="31" eb="33">
      <t>カンスウ</t>
    </rPh>
    <phoneticPr fontId="9"/>
  </si>
  <si>
    <t>演習２</t>
    <rPh sb="0" eb="1">
      <t>エン</t>
    </rPh>
    <rPh sb="1" eb="2">
      <t>ナライ</t>
    </rPh>
    <phoneticPr fontId="9"/>
  </si>
  <si>
    <t>関東学力調査の結果（公立学校の都道府県別平均正答率）</t>
    <rPh sb="0" eb="2">
      <t>カントウ</t>
    </rPh>
    <phoneticPr fontId="9"/>
  </si>
  <si>
    <t>小学校6年</t>
    <rPh sb="0" eb="3">
      <t>ショウガッコウ</t>
    </rPh>
    <rPh sb="4" eb="5">
      <t>ネン</t>
    </rPh>
    <phoneticPr fontId="9"/>
  </si>
  <si>
    <t>中学校3年</t>
    <rPh sb="0" eb="3">
      <t>チュウガッコウ</t>
    </rPh>
    <rPh sb="4" eb="5">
      <t>ネン</t>
    </rPh>
    <phoneticPr fontId="9"/>
  </si>
  <si>
    <t>都道府県</t>
    <rPh sb="0" eb="4">
      <t>トドウフケン</t>
    </rPh>
    <phoneticPr fontId="9"/>
  </si>
  <si>
    <t>茨城県</t>
    <rPh sb="0" eb="2">
      <t>イバラキ</t>
    </rPh>
    <rPh sb="2" eb="3">
      <t>ケン</t>
    </rPh>
    <phoneticPr fontId="9"/>
  </si>
  <si>
    <t>群馬県</t>
    <rPh sb="0" eb="2">
      <t>グンマ</t>
    </rPh>
    <rPh sb="2" eb="3">
      <t>ケン</t>
    </rPh>
    <phoneticPr fontId="9"/>
  </si>
  <si>
    <t>栃木県</t>
    <rPh sb="0" eb="2">
      <t>トチギ</t>
    </rPh>
    <rPh sb="2" eb="3">
      <t>ケン</t>
    </rPh>
    <phoneticPr fontId="9"/>
  </si>
  <si>
    <t>埼玉県</t>
    <rPh sb="0" eb="2">
      <t>サイタマ</t>
    </rPh>
    <rPh sb="2" eb="3">
      <t>ケン</t>
    </rPh>
    <phoneticPr fontId="9"/>
  </si>
  <si>
    <t>千葉県</t>
    <rPh sb="0" eb="2">
      <t>チバ</t>
    </rPh>
    <rPh sb="2" eb="3">
      <t>ケン</t>
    </rPh>
    <phoneticPr fontId="9"/>
  </si>
  <si>
    <t>東京都</t>
    <rPh sb="0" eb="3">
      <t>トウキョウト</t>
    </rPh>
    <phoneticPr fontId="9"/>
  </si>
  <si>
    <t>神奈川県</t>
    <rPh sb="0" eb="3">
      <t>カナガワ</t>
    </rPh>
    <rPh sb="3" eb="4">
      <t>ケン</t>
    </rPh>
    <phoneticPr fontId="9"/>
  </si>
  <si>
    <t>平均</t>
    <rPh sb="0" eb="2">
      <t>ヘイキン</t>
    </rPh>
    <phoneticPr fontId="9"/>
  </si>
  <si>
    <r>
      <t xml:space="preserve">①　「平均」欄に各教科の平均を求めます。 </t>
    </r>
    <r>
      <rPr>
        <sz val="11"/>
        <color indexed="10"/>
        <rFont val="ＭＳ Ｐゴシック"/>
        <family val="3"/>
        <charset val="128"/>
      </rPr>
      <t>（AVERAGE関数)</t>
    </r>
    <rPh sb="3" eb="5">
      <t>ヘイキン</t>
    </rPh>
    <rPh sb="6" eb="7">
      <t>ラン</t>
    </rPh>
    <rPh sb="8" eb="9">
      <t>カク</t>
    </rPh>
    <rPh sb="9" eb="11">
      <t>キョウカ</t>
    </rPh>
    <rPh sb="12" eb="14">
      <t>ヘイキン</t>
    </rPh>
    <rPh sb="15" eb="16">
      <t>モト</t>
    </rPh>
    <rPh sb="29" eb="31">
      <t>カンスウ</t>
    </rPh>
    <phoneticPr fontId="9"/>
  </si>
  <si>
    <r>
      <t>②　各教科の正答率が７５％より上のセルを「濃い赤の文字、明るい赤の背景」にします。 （</t>
    </r>
    <r>
      <rPr>
        <sz val="11"/>
        <color rgb="FFFF0000"/>
        <rFont val="ＭＳ Ｐゴシック"/>
        <family val="3"/>
        <charset val="128"/>
      </rPr>
      <t>条件付き書式</t>
    </r>
    <r>
      <rPr>
        <sz val="11"/>
        <rFont val="ＭＳ Ｐゴシック"/>
        <family val="3"/>
        <charset val="128"/>
      </rPr>
      <t>）</t>
    </r>
    <rPh sb="2" eb="5">
      <t>カクキョウカ</t>
    </rPh>
    <rPh sb="6" eb="8">
      <t>セイトウ</t>
    </rPh>
    <rPh sb="8" eb="9">
      <t>リツ</t>
    </rPh>
    <phoneticPr fontId="9"/>
  </si>
  <si>
    <t>演習３</t>
    <rPh sb="0" eb="1">
      <t>エン</t>
    </rPh>
    <rPh sb="1" eb="2">
      <t>ナライ</t>
    </rPh>
    <phoneticPr fontId="9"/>
  </si>
  <si>
    <t>５科順位</t>
    <rPh sb="1" eb="2">
      <t>カ</t>
    </rPh>
    <rPh sb="2" eb="4">
      <t>ジュンイ</t>
    </rPh>
    <phoneticPr fontId="9"/>
  </si>
  <si>
    <t>合計</t>
    <rPh sb="0" eb="2">
      <t>ゴウケイ</t>
    </rPh>
    <phoneticPr fontId="9"/>
  </si>
  <si>
    <t>５科</t>
    <rPh sb="1" eb="2">
      <t>カ</t>
    </rPh>
    <phoneticPr fontId="9"/>
  </si>
  <si>
    <t>クラス平均</t>
    <rPh sb="3" eb="5">
      <t>ヘイキン</t>
    </rPh>
    <phoneticPr fontId="9"/>
  </si>
  <si>
    <r>
      <t>①　出席番号を入力すると、該当の氏名が表示されるようにします。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5">
      <t>ガイトウ</t>
    </rPh>
    <rPh sb="16" eb="18">
      <t>シメイ</t>
    </rPh>
    <rPh sb="19" eb="21">
      <t>ヒョウジ</t>
    </rPh>
    <rPh sb="39" eb="41">
      <t>カンスウ</t>
    </rPh>
    <phoneticPr fontId="9"/>
  </si>
  <si>
    <r>
      <t>②　出席番号を入力すると、該当者の５科の合計・順位が表示されるようにします。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6">
      <t>ガイトウシャ</t>
    </rPh>
    <rPh sb="18" eb="19">
      <t>カ</t>
    </rPh>
    <rPh sb="20" eb="22">
      <t>ゴウケイ</t>
    </rPh>
    <rPh sb="23" eb="25">
      <t>ジュンイ</t>
    </rPh>
    <rPh sb="26" eb="28">
      <t>ヒョウジ</t>
    </rPh>
    <rPh sb="46" eb="48">
      <t>カンスウ</t>
    </rPh>
    <phoneticPr fontId="9"/>
  </si>
  <si>
    <r>
      <t>③　出席番号を入力すると、該当者の各点数が表示されるようにします。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6">
      <t>ガイトウシャ</t>
    </rPh>
    <rPh sb="17" eb="18">
      <t>カク</t>
    </rPh>
    <rPh sb="18" eb="20">
      <t>テンスウ</t>
    </rPh>
    <rPh sb="21" eb="23">
      <t>ヒョウジ</t>
    </rPh>
    <rPh sb="41" eb="43">
      <t>カンスウ</t>
    </rPh>
    <phoneticPr fontId="9"/>
  </si>
  <si>
    <r>
      <t>④　各教科のクラスの平均点を表示させます。</t>
    </r>
    <r>
      <rPr>
        <sz val="11"/>
        <color indexed="10"/>
        <rFont val="ＭＳ Ｐゴシック"/>
        <family val="3"/>
        <charset val="128"/>
      </rPr>
      <t>（AVERAGE関数)</t>
    </r>
    <rPh sb="2" eb="3">
      <t>カク</t>
    </rPh>
    <rPh sb="3" eb="5">
      <t>キョウカ</t>
    </rPh>
    <rPh sb="10" eb="12">
      <t>ヘイキン</t>
    </rPh>
    <rPh sb="12" eb="13">
      <t>テン</t>
    </rPh>
    <rPh sb="14" eb="16">
      <t>ヒョウジ</t>
    </rPh>
    <rPh sb="29" eb="31">
      <t>カンスウ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</si>
</sst>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¥&quot;#,##0;[Red]&quot;¥&quot;\-#,##0"/>
    <numFmt numFmtId="176" formatCode="m&quot;月&quot;d&quot;日&quot;;@"/>
    <numFmt numFmtId="177" formatCode="[$-411]ge\.m\.d;@"/>
    <numFmt numFmtId="178" formatCode="&quot;¥&quot;#,##0_);[Red]\(&quot;¥&quot;#,##0\)"/>
    <numFmt numFmtId="179" formatCode="m/d;@"/>
    <numFmt numFmtId="180" formatCode="0.0_);[Red]\(0.0\)"/>
    <numFmt numFmtId="181" formatCode="0.0_ "/>
    <numFmt numFmtId="182" formatCode="yyyy/m/d;@"/>
    <numFmt numFmtId="183" formatCode="[$-411]ggge&quot;年&quot;m&quot;月&quot;d&quot;日&quot;;@"/>
    <numFmt numFmtId="184" formatCode="m&quot;月&quot;d&quot;日&quot;\ \(aaa\)"/>
    <numFmt numFmtId="185" formatCode="0.E+00"/>
    <numFmt numFmtId="189" formatCode="#,###"/>
    <numFmt numFmtId="190" formatCode="#,##0&quot;円&quot;"/>
    <numFmt numFmtId="191" formatCode="[$-411]ggge&quot;年&quot;m&quot;月&quot;d&quot;日&quot;\(ddd\)"/>
  </numFmts>
  <fonts count="14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6"/>
      <color indexed="12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HG丸ｺﾞｼｯｸM-PRO"/>
      <family val="3"/>
      <charset val="128"/>
    </font>
    <font>
      <sz val="18"/>
      <color indexed="10"/>
      <name val="ＭＳ Ｐゴシック"/>
      <family val="3"/>
      <charset val="128"/>
    </font>
    <font>
      <b/>
      <sz val="14"/>
      <color indexed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2"/>
      <color indexed="19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4"/>
      <color indexed="4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6"/>
      <color indexed="60"/>
      <name val="MS UI Gothic"/>
      <family val="3"/>
      <charset val="128"/>
    </font>
    <font>
      <b/>
      <sz val="11"/>
      <color rgb="FF0066FF"/>
      <name val="ＭＳ Ｐゴシック"/>
      <family val="3"/>
      <charset val="128"/>
    </font>
    <font>
      <b/>
      <sz val="18"/>
      <color indexed="19"/>
      <name val="HG丸ｺﾞｼｯｸM-PRO"/>
      <family val="3"/>
      <charset val="128"/>
    </font>
    <font>
      <b/>
      <sz val="11"/>
      <color indexed="56"/>
      <name val="HG丸ｺﾞｼｯｸM-PRO"/>
      <family val="3"/>
      <charset val="128"/>
    </font>
    <font>
      <b/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8"/>
      <color indexed="19"/>
      <name val="HG創英角ﾎﾟｯﾌﾟ体"/>
      <family val="3"/>
      <charset val="128"/>
    </font>
    <font>
      <sz val="11"/>
      <color rgb="FF0000FF"/>
      <name val="ＭＳ Ｐゴシック"/>
      <family val="3"/>
      <charset val="128"/>
    </font>
    <font>
      <b/>
      <sz val="12"/>
      <color theme="3" tint="0.3999755851924192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56"/>
      <name val="ＭＳ Ｐゴシック"/>
      <family val="3"/>
      <charset val="128"/>
    </font>
    <font>
      <b/>
      <sz val="12"/>
      <color rgb="FFFF6600"/>
      <name val="MS UI Gothic"/>
      <family val="3"/>
      <charset val="128"/>
    </font>
    <font>
      <sz val="14"/>
      <name val="Meiryo UI"/>
      <family val="3"/>
      <charset val="128"/>
    </font>
    <font>
      <b/>
      <sz val="14"/>
      <color rgb="FF0066FF"/>
      <name val="Meiryo UI"/>
      <family val="3"/>
      <charset val="128"/>
    </font>
    <font>
      <b/>
      <sz val="14"/>
      <color rgb="FF009900"/>
      <name val="Meiryo UI"/>
      <family val="3"/>
      <charset val="128"/>
    </font>
    <font>
      <b/>
      <sz val="11"/>
      <color rgb="FF00990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4"/>
      <name val="Meiryo UI"/>
      <family val="3"/>
      <charset val="128"/>
    </font>
    <font>
      <b/>
      <sz val="12"/>
      <color rgb="FFFF6600"/>
      <name val="ＭＳ Ｐゴシック"/>
      <family val="3"/>
      <charset val="128"/>
    </font>
    <font>
      <b/>
      <sz val="11"/>
      <color theme="3" tint="0.39997558519241921"/>
      <name val="ＭＳ Ｐゴシック"/>
      <family val="3"/>
      <charset val="128"/>
    </font>
    <font>
      <b/>
      <sz val="14"/>
      <color indexed="19"/>
      <name val="ＭＳ Ｐゴシック"/>
      <family val="3"/>
      <charset val="128"/>
    </font>
    <font>
      <sz val="18"/>
      <color indexed="19"/>
      <name val="ＭＳ Ｐゴシック"/>
      <family val="3"/>
      <charset val="128"/>
    </font>
    <font>
      <b/>
      <sz val="11"/>
      <color indexed="57"/>
      <name val="ＭＳ Ｐゴシック"/>
      <family val="3"/>
      <charset val="128"/>
    </font>
    <font>
      <sz val="11"/>
      <color indexed="42"/>
      <name val="ＭＳ Ｐゴシック"/>
      <family val="3"/>
      <charset val="128"/>
    </font>
    <font>
      <b/>
      <sz val="14"/>
      <color rgb="FFFF000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6"/>
      <color indexed="60"/>
      <name val="Meiryo UI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11"/>
      <color rgb="FF0070C0"/>
      <name val="Meiryo UI"/>
      <family val="3"/>
      <charset val="128"/>
    </font>
    <font>
      <sz val="11"/>
      <name val="Meiryo UI"/>
      <family val="3"/>
      <charset val="128"/>
    </font>
    <font>
      <b/>
      <sz val="14"/>
      <color theme="1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23"/>
      <name val="Meiryo UI"/>
      <family val="3"/>
      <charset val="128"/>
    </font>
    <font>
      <sz val="11"/>
      <color rgb="FF0000FF"/>
      <name val="Meiryo UI"/>
      <family val="3"/>
      <charset val="128"/>
    </font>
    <font>
      <b/>
      <sz val="12"/>
      <color indexed="60"/>
      <name val="Meiryo UI"/>
      <family val="3"/>
      <charset val="128"/>
    </font>
    <font>
      <b/>
      <sz val="11"/>
      <color indexed="56"/>
      <name val="Meiryo UI"/>
      <family val="3"/>
      <charset val="128"/>
    </font>
    <font>
      <b/>
      <sz val="16"/>
      <color theme="8" tint="-0.249977111117893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6"/>
      <name val="Meiryo UI"/>
      <family val="3"/>
      <charset val="128"/>
    </font>
    <font>
      <b/>
      <sz val="16"/>
      <color indexed="57"/>
      <name val="Meiryo UI"/>
      <family val="3"/>
      <charset val="128"/>
    </font>
    <font>
      <sz val="9"/>
      <color indexed="55"/>
      <name val="Meiryo UI"/>
      <family val="3"/>
      <charset val="128"/>
    </font>
    <font>
      <b/>
      <sz val="11"/>
      <color indexed="12"/>
      <name val="Meiryo UI"/>
      <family val="3"/>
      <charset val="128"/>
    </font>
    <font>
      <b/>
      <sz val="11"/>
      <color indexed="62"/>
      <name val="Meiryo UI"/>
      <family val="3"/>
      <charset val="128"/>
    </font>
    <font>
      <b/>
      <sz val="16"/>
      <color indexed="12"/>
      <name val="Meiryo UI"/>
      <family val="3"/>
      <charset val="128"/>
    </font>
    <font>
      <b/>
      <sz val="18"/>
      <color indexed="19"/>
      <name val="Meiryo UI"/>
      <family val="3"/>
      <charset val="128"/>
    </font>
    <font>
      <sz val="18"/>
      <color indexed="19"/>
      <name val="Meiryo UI"/>
      <family val="3"/>
      <charset val="128"/>
    </font>
    <font>
      <sz val="11"/>
      <color rgb="FF000000"/>
      <name val="Meiryo UI"/>
      <family val="3"/>
      <charset val="128"/>
    </font>
    <font>
      <sz val="10"/>
      <color indexed="10"/>
      <name val="Meiryo UI"/>
      <family val="3"/>
      <charset val="128"/>
    </font>
    <font>
      <sz val="11"/>
      <color rgb="FFFF0000"/>
      <name val="Meiryo UI"/>
      <family val="3"/>
      <charset val="128"/>
    </font>
    <font>
      <sz val="11"/>
      <color indexed="12"/>
      <name val="Meiryo UI"/>
      <family val="3"/>
      <charset val="128"/>
    </font>
    <font>
      <sz val="9.9"/>
      <color rgb="FF333333"/>
      <name val="Meiryo UI"/>
      <family val="3"/>
      <charset val="128"/>
    </font>
    <font>
      <sz val="15.4"/>
      <color rgb="FF363636"/>
      <name val="Meiryo UI"/>
      <family val="3"/>
      <charset val="128"/>
    </font>
    <font>
      <sz val="11"/>
      <color rgb="FF333333"/>
      <name val="Meiryo UI"/>
      <family val="3"/>
      <charset val="128"/>
    </font>
    <font>
      <sz val="18"/>
      <color indexed="48"/>
      <name val="Meiryo UI"/>
      <family val="3"/>
      <charset val="128"/>
    </font>
    <font>
      <sz val="18"/>
      <color indexed="52"/>
      <name val="Meiryo UI"/>
      <family val="3"/>
      <charset val="128"/>
    </font>
    <font>
      <sz val="12"/>
      <color indexed="19"/>
      <name val="Meiryo UI"/>
      <family val="3"/>
      <charset val="128"/>
    </font>
    <font>
      <b/>
      <sz val="14"/>
      <color indexed="19"/>
      <name val="Meiryo UI"/>
      <family val="3"/>
      <charset val="128"/>
    </font>
    <font>
      <b/>
      <sz val="12"/>
      <color indexed="19"/>
      <name val="Meiryo UI"/>
      <family val="3"/>
      <charset val="128"/>
    </font>
    <font>
      <sz val="12"/>
      <name val="Meiryo UI"/>
      <family val="3"/>
      <charset val="128"/>
    </font>
    <font>
      <b/>
      <sz val="10"/>
      <color theme="3" tint="0.39997558519241921"/>
      <name val="Meiryo UI"/>
      <family val="3"/>
      <charset val="128"/>
    </font>
    <font>
      <b/>
      <sz val="10"/>
      <color indexed="10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4"/>
      <color indexed="12"/>
      <name val="Meiryo UI"/>
      <family val="3"/>
      <charset val="128"/>
    </font>
    <font>
      <sz val="18"/>
      <color indexed="10"/>
      <name val="Meiryo UI"/>
      <family val="3"/>
      <charset val="128"/>
    </font>
    <font>
      <b/>
      <sz val="14"/>
      <color indexed="57"/>
      <name val="Meiryo UI"/>
      <family val="3"/>
      <charset val="128"/>
    </font>
    <font>
      <b/>
      <sz val="14"/>
      <color indexed="10"/>
      <name val="Meiryo UI"/>
      <family val="3"/>
      <charset val="128"/>
    </font>
    <font>
      <b/>
      <u/>
      <sz val="14"/>
      <color indexed="12"/>
      <name val="Meiryo UI"/>
      <family val="3"/>
      <charset val="128"/>
    </font>
    <font>
      <sz val="12"/>
      <color indexed="12"/>
      <name val="Meiryo UI"/>
      <family val="3"/>
      <charset val="128"/>
    </font>
    <font>
      <b/>
      <sz val="12"/>
      <color rgb="FF0066FF"/>
      <name val="Meiryo UI"/>
      <family val="3"/>
      <charset val="128"/>
    </font>
    <font>
      <b/>
      <sz val="12"/>
      <color indexed="57"/>
      <name val="Meiryo UI"/>
      <family val="3"/>
      <charset val="128"/>
    </font>
    <font>
      <b/>
      <sz val="12"/>
      <color indexed="14"/>
      <name val="Meiryo UI"/>
      <family val="3"/>
      <charset val="128"/>
    </font>
    <font>
      <b/>
      <sz val="12"/>
      <color indexed="61"/>
      <name val="Meiryo UI"/>
      <family val="3"/>
      <charset val="128"/>
    </font>
    <font>
      <b/>
      <sz val="12"/>
      <color indexed="51"/>
      <name val="Meiryo UI"/>
      <family val="3"/>
      <charset val="128"/>
    </font>
    <font>
      <b/>
      <sz val="12"/>
      <name val="Meiryo UI"/>
      <family val="3"/>
      <charset val="128"/>
    </font>
    <font>
      <b/>
      <sz val="12"/>
      <color indexed="62"/>
      <name val="Meiryo UI"/>
      <family val="3"/>
      <charset val="128"/>
    </font>
    <font>
      <sz val="11"/>
      <color indexed="10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11"/>
      <name val="Meiryo UI"/>
      <family val="3"/>
      <charset val="128"/>
    </font>
    <font>
      <b/>
      <sz val="11"/>
      <color rgb="FF0066FF"/>
      <name val="Meiryo UI"/>
      <family val="3"/>
      <charset val="128"/>
    </font>
    <font>
      <b/>
      <sz val="11"/>
      <color rgb="FF00B050"/>
      <name val="Meiryo UI"/>
      <family val="3"/>
      <charset val="128"/>
    </font>
    <font>
      <b/>
      <sz val="12"/>
      <color indexed="10"/>
      <name val="Meiryo UI"/>
      <family val="3"/>
      <charset val="128"/>
    </font>
    <font>
      <b/>
      <sz val="12"/>
      <color indexed="17"/>
      <name val="Meiryo UI"/>
      <family val="3"/>
      <charset val="128"/>
    </font>
    <font>
      <b/>
      <sz val="14"/>
      <color indexed="17"/>
      <name val="Meiryo UI"/>
      <family val="3"/>
      <charset val="128"/>
    </font>
    <font>
      <b/>
      <sz val="14"/>
      <color indexed="36"/>
      <name val="Meiryo UI"/>
      <family val="3"/>
      <charset val="128"/>
    </font>
    <font>
      <b/>
      <sz val="11"/>
      <color rgb="FFFF6600"/>
      <name val="Meiryo UI"/>
      <family val="3"/>
      <charset val="128"/>
    </font>
    <font>
      <b/>
      <sz val="14"/>
      <color theme="3" tint="0.39997558519241921"/>
      <name val="Meiryo UI"/>
      <family val="3"/>
      <charset val="128"/>
    </font>
    <font>
      <b/>
      <sz val="14"/>
      <color indexed="40"/>
      <name val="Meiryo UI"/>
      <family val="3"/>
      <charset val="128"/>
    </font>
    <font>
      <b/>
      <sz val="14"/>
      <color rgb="FFFF66FF"/>
      <name val="Meiryo UI"/>
      <family val="3"/>
      <charset val="128"/>
    </font>
    <font>
      <b/>
      <sz val="10"/>
      <color rgb="FFFF6600"/>
      <name val="Meiryo UI"/>
      <family val="3"/>
      <charset val="128"/>
    </font>
    <font>
      <sz val="9"/>
      <name val="Meiryo UI"/>
      <family val="3"/>
      <charset val="128"/>
    </font>
    <font>
      <b/>
      <sz val="11"/>
      <color rgb="FF0070C0"/>
      <name val="Meiryo UI"/>
      <family val="3"/>
      <charset val="128"/>
    </font>
    <font>
      <b/>
      <sz val="11"/>
      <color rgb="FFFF66FF"/>
      <name val="Meiryo UI"/>
      <family val="3"/>
      <charset val="128"/>
    </font>
    <font>
      <b/>
      <sz val="12"/>
      <color rgb="FF0070C0"/>
      <name val="Meiryo UI"/>
      <family val="3"/>
      <charset val="128"/>
    </font>
    <font>
      <b/>
      <sz val="12"/>
      <color rgb="FFFF66FF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2"/>
      <color theme="3" tint="0.39997558519241921"/>
      <name val="Meiryo UI"/>
      <family val="3"/>
      <charset val="128"/>
    </font>
    <font>
      <b/>
      <sz val="11"/>
      <color rgb="FF00B0F0"/>
      <name val="Meiryo UI"/>
      <family val="3"/>
      <charset val="128"/>
    </font>
    <font>
      <b/>
      <sz val="11"/>
      <color indexed="10"/>
      <name val="Meiryo UI"/>
      <family val="3"/>
      <charset val="128"/>
    </font>
    <font>
      <sz val="11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8"/>
      <name val="Meiryo UI"/>
      <family val="3"/>
      <charset val="128"/>
    </font>
    <font>
      <sz val="14"/>
      <color indexed="10"/>
      <name val="Meiryo UI"/>
      <family val="3"/>
      <charset val="128"/>
    </font>
    <font>
      <b/>
      <sz val="14"/>
      <color rgb="FF0000FF"/>
      <name val="Meiryo UI"/>
      <family val="3"/>
      <charset val="128"/>
    </font>
    <font>
      <b/>
      <sz val="14"/>
      <color theme="3" tint="-0.249977111117893"/>
      <name val="Meiryo UI"/>
      <family val="3"/>
      <charset val="128"/>
    </font>
    <font>
      <b/>
      <sz val="14"/>
      <color theme="0" tint="-0.34998626667073579"/>
      <name val="Meiryo UI"/>
      <family val="3"/>
      <charset val="128"/>
    </font>
    <font>
      <sz val="9"/>
      <color rgb="FFFF0000"/>
      <name val="Meiryo UI"/>
      <family val="3"/>
      <charset val="128"/>
    </font>
    <font>
      <b/>
      <sz val="14"/>
      <color indexed="56"/>
      <name val="Meiryo UI"/>
      <family val="3"/>
      <charset val="128"/>
    </font>
    <font>
      <b/>
      <sz val="12"/>
      <color theme="1"/>
      <name val="Meiryo UI"/>
      <family val="3"/>
      <charset val="128"/>
    </font>
    <font>
      <sz val="11"/>
      <color rgb="FF1E1E1E"/>
      <name val="Meiryo UI"/>
      <family val="3"/>
      <charset val="128"/>
    </font>
    <font>
      <sz val="18"/>
      <color indexed="19"/>
      <name val="HG丸ｺﾞｼｯｸM-PRO"/>
      <family val="3"/>
      <charset val="128"/>
    </font>
    <font>
      <sz val="9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10"/>
      <color theme="0" tint="-0.249977111117893"/>
      <name val="ＭＳ Ｐ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mediumGray">
        <fgColor indexed="47"/>
        <bgColor indexed="26"/>
      </patternFill>
    </fill>
    <fill>
      <patternFill patternType="mediumGray">
        <fgColor indexed="43"/>
        <bgColor indexed="9"/>
      </patternFill>
    </fill>
    <fill>
      <patternFill patternType="lightGray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lightGray">
        <fgColor indexed="43"/>
        <bgColor rgb="FFFFFFCC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lightGray">
        <fgColor indexed="47"/>
        <bgColor indexed="9"/>
      </patternFill>
    </fill>
    <fill>
      <patternFill patternType="solid">
        <fgColor rgb="FFFFC000"/>
        <bgColor indexed="64"/>
      </patternFill>
    </fill>
    <fill>
      <patternFill patternType="lightTrellis">
        <fgColor theme="9" tint="0.39994506668294322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 style="mediumDashDot">
        <color indexed="2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</borders>
  <cellStyleXfs count="21">
    <xf numFmtId="0" fontId="0" fillId="0" borderId="0">
      <alignment vertical="center"/>
    </xf>
    <xf numFmtId="6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402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12" fillId="0" borderId="0" xfId="0" applyFont="1">
      <alignment vertical="center"/>
    </xf>
    <xf numFmtId="0" fontId="0" fillId="0" borderId="0" xfId="0" applyAlignment="1">
      <alignment horizontal="left" vertical="center" indent="1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20" fillId="0" borderId="0" xfId="0" applyFont="1">
      <alignment vertical="center"/>
    </xf>
    <xf numFmtId="0" fontId="16" fillId="0" borderId="0" xfId="0" applyFont="1">
      <alignment vertical="center"/>
    </xf>
    <xf numFmtId="0" fontId="0" fillId="0" borderId="6" xfId="0" applyBorder="1">
      <alignment vertical="center"/>
    </xf>
    <xf numFmtId="0" fontId="20" fillId="0" borderId="6" xfId="0" applyFont="1" applyBorder="1">
      <alignment vertical="center"/>
    </xf>
    <xf numFmtId="0" fontId="26" fillId="2" borderId="0" xfId="0" applyFont="1" applyFill="1" applyBorder="1">
      <alignment vertical="center"/>
    </xf>
    <xf numFmtId="0" fontId="0" fillId="0" borderId="0" xfId="0" applyBorder="1">
      <alignment vertical="center"/>
    </xf>
    <xf numFmtId="0" fontId="25" fillId="0" borderId="0" xfId="0" applyFont="1">
      <alignment vertical="center"/>
    </xf>
    <xf numFmtId="0" fontId="0" fillId="12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/>
    </xf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Font="1">
      <alignment vertical="center"/>
    </xf>
    <xf numFmtId="0" fontId="21" fillId="0" borderId="0" xfId="0" applyFont="1" applyAlignment="1">
      <alignment horizontal="left" vertical="center"/>
    </xf>
    <xf numFmtId="0" fontId="7" fillId="8" borderId="1" xfId="9" applyFill="1" applyBorder="1" applyAlignment="1">
      <alignment horizontal="center" vertical="center"/>
    </xf>
    <xf numFmtId="0" fontId="7" fillId="6" borderId="1" xfId="9" applyFill="1" applyBorder="1">
      <alignment vertical="center"/>
    </xf>
    <xf numFmtId="0" fontId="16" fillId="0" borderId="0" xfId="0" applyFont="1" applyAlignment="1">
      <alignment vertical="top"/>
    </xf>
    <xf numFmtId="0" fontId="23" fillId="0" borderId="0" xfId="0" applyFont="1" applyAlignment="1">
      <alignment horizontal="left" vertical="center"/>
    </xf>
    <xf numFmtId="0" fontId="28" fillId="2" borderId="0" xfId="0" applyFont="1" applyFill="1" applyBorder="1">
      <alignment vertical="center"/>
    </xf>
    <xf numFmtId="0" fontId="7" fillId="0" borderId="0" xfId="0" applyFont="1">
      <alignment vertical="center"/>
    </xf>
    <xf numFmtId="0" fontId="29" fillId="2" borderId="0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0" fillId="15" borderId="1" xfId="0" applyFill="1" applyBorder="1" applyAlignment="1">
      <alignment horizontal="center" vertical="center"/>
    </xf>
    <xf numFmtId="0" fontId="31" fillId="0" borderId="0" xfId="0" applyFont="1">
      <alignment vertical="center"/>
    </xf>
    <xf numFmtId="38" fontId="0" fillId="15" borderId="1" xfId="12" applyFont="1" applyFill="1" applyBorder="1">
      <alignment vertical="center"/>
    </xf>
    <xf numFmtId="0" fontId="0" fillId="17" borderId="1" xfId="0" applyFill="1" applyBorder="1" applyAlignment="1">
      <alignment horizontal="center" vertical="center"/>
    </xf>
    <xf numFmtId="0" fontId="0" fillId="8" borderId="1" xfId="9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vertical="center"/>
    </xf>
    <xf numFmtId="0" fontId="0" fillId="18" borderId="1" xfId="0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ont="1" applyFill="1" applyBorder="1" applyAlignment="1">
      <alignment horizontal="left" vertical="center" indent="1"/>
    </xf>
    <xf numFmtId="0" fontId="0" fillId="0" borderId="0" xfId="0" applyFont="1" applyFill="1" applyBorder="1">
      <alignment vertical="center"/>
    </xf>
    <xf numFmtId="0" fontId="33" fillId="0" borderId="0" xfId="0" applyFont="1">
      <alignment vertical="center"/>
    </xf>
    <xf numFmtId="0" fontId="13" fillId="0" borderId="0" xfId="0" applyFont="1" applyAlignment="1">
      <alignment horizontal="left" vertical="center" indent="1"/>
    </xf>
    <xf numFmtId="0" fontId="42" fillId="23" borderId="1" xfId="0" applyFont="1" applyFill="1" applyBorder="1" applyAlignment="1">
      <alignment horizontal="center" vertical="center"/>
    </xf>
    <xf numFmtId="0" fontId="42" fillId="24" borderId="1" xfId="0" applyFont="1" applyFill="1" applyBorder="1" applyAlignment="1">
      <alignment horizontal="center" vertical="center"/>
    </xf>
    <xf numFmtId="0" fontId="44" fillId="0" borderId="0" xfId="0" applyFont="1">
      <alignment vertical="center"/>
    </xf>
    <xf numFmtId="0" fontId="38" fillId="0" borderId="0" xfId="0" quotePrefix="1" applyFont="1">
      <alignment vertical="center"/>
    </xf>
    <xf numFmtId="0" fontId="31" fillId="0" borderId="0" xfId="0" applyFont="1" applyAlignment="1">
      <alignment horizontal="center" vertical="center"/>
    </xf>
    <xf numFmtId="0" fontId="0" fillId="15" borderId="1" xfId="0" applyFill="1" applyBorder="1">
      <alignment vertical="center"/>
    </xf>
    <xf numFmtId="0" fontId="30" fillId="0" borderId="0" xfId="0" applyFont="1" applyAlignment="1">
      <alignment horizontal="center" vertical="center"/>
    </xf>
    <xf numFmtId="38" fontId="45" fillId="0" borderId="0" xfId="12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0" fillId="17" borderId="1" xfId="0" applyFont="1" applyFill="1" applyBorder="1" applyAlignment="1">
      <alignment horizontal="center" vertical="center"/>
    </xf>
    <xf numFmtId="0" fontId="0" fillId="25" borderId="1" xfId="0" applyFill="1" applyBorder="1" applyAlignment="1">
      <alignment horizontal="center" vertical="center"/>
    </xf>
    <xf numFmtId="0" fontId="0" fillId="25" borderId="1" xfId="0" applyFill="1" applyBorder="1">
      <alignment vertical="center"/>
    </xf>
    <xf numFmtId="38" fontId="16" fillId="15" borderId="1" xfId="12" applyFont="1" applyFill="1" applyBorder="1">
      <alignment vertical="center"/>
    </xf>
    <xf numFmtId="0" fontId="16" fillId="15" borderId="1" xfId="0" applyFont="1" applyFill="1" applyBorder="1" applyAlignment="1">
      <alignment horizontal="center" vertical="center"/>
    </xf>
    <xf numFmtId="0" fontId="35" fillId="16" borderId="1" xfId="0" applyFont="1" applyFill="1" applyBorder="1" applyAlignment="1">
      <alignment horizontal="center" vertical="center"/>
    </xf>
    <xf numFmtId="38" fontId="0" fillId="19" borderId="1" xfId="1" applyNumberFormat="1" applyFont="1" applyFill="1" applyBorder="1">
      <alignment vertical="center"/>
    </xf>
    <xf numFmtId="0" fontId="7" fillId="25" borderId="1" xfId="9" applyFont="1" applyFill="1" applyBorder="1" applyAlignment="1">
      <alignment horizontal="center" vertical="center"/>
    </xf>
    <xf numFmtId="0" fontId="7" fillId="0" borderId="0" xfId="0" applyFont="1" applyBorder="1">
      <alignment vertical="center"/>
    </xf>
    <xf numFmtId="0" fontId="46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>
      <alignment vertical="center"/>
    </xf>
    <xf numFmtId="0" fontId="47" fillId="2" borderId="0" xfId="0" applyFont="1" applyFill="1" applyBorder="1">
      <alignment vertical="center"/>
    </xf>
    <xf numFmtId="0" fontId="22" fillId="2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shrinkToFit="1"/>
    </xf>
    <xf numFmtId="0" fontId="0" fillId="26" borderId="1" xfId="0" applyFill="1" applyBorder="1" applyAlignment="1">
      <alignment horizontal="center" vertical="center"/>
    </xf>
    <xf numFmtId="0" fontId="11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0" fillId="26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22" borderId="1" xfId="0" applyFill="1" applyBorder="1" applyAlignment="1">
      <alignment horizontal="center" vertical="center"/>
    </xf>
    <xf numFmtId="0" fontId="27" fillId="14" borderId="1" xfId="0" applyFont="1" applyFill="1" applyBorder="1" applyAlignment="1">
      <alignment horizontal="left" vertical="center"/>
    </xf>
    <xf numFmtId="0" fontId="41" fillId="27" borderId="1" xfId="0" applyFont="1" applyFill="1" applyBorder="1" applyAlignment="1">
      <alignment horizontal="center" vertical="center"/>
    </xf>
    <xf numFmtId="0" fontId="0" fillId="27" borderId="1" xfId="0" applyFill="1" applyBorder="1" applyAlignment="1">
      <alignment horizontal="center" vertical="center"/>
    </xf>
    <xf numFmtId="0" fontId="0" fillId="17" borderId="0" xfId="0" applyFill="1">
      <alignment vertical="center"/>
    </xf>
    <xf numFmtId="0" fontId="0" fillId="17" borderId="0" xfId="0" applyFill="1" applyBorder="1">
      <alignment vertical="center"/>
    </xf>
    <xf numFmtId="0" fontId="0" fillId="17" borderId="0" xfId="0" applyFill="1" applyProtection="1">
      <alignment vertical="center"/>
    </xf>
    <xf numFmtId="0" fontId="0" fillId="0" borderId="0" xfId="0" applyFill="1" applyProtection="1">
      <alignment vertical="center"/>
    </xf>
    <xf numFmtId="0" fontId="0" fillId="0" borderId="0" xfId="0" applyFill="1">
      <alignment vertical="center"/>
    </xf>
    <xf numFmtId="0" fontId="17" fillId="17" borderId="0" xfId="0" applyFont="1" applyFill="1">
      <alignment vertical="center"/>
    </xf>
    <xf numFmtId="0" fontId="51" fillId="0" borderId="0" xfId="18" applyFont="1">
      <alignment vertical="center"/>
    </xf>
    <xf numFmtId="0" fontId="51" fillId="0" borderId="0" xfId="18" applyFont="1" applyAlignment="1">
      <alignment horizontal="left" vertical="center"/>
    </xf>
    <xf numFmtId="0" fontId="51" fillId="0" borderId="0" xfId="18" applyFont="1" applyAlignment="1">
      <alignment horizontal="center" vertical="center"/>
    </xf>
    <xf numFmtId="0" fontId="51" fillId="17" borderId="0" xfId="18" applyFont="1" applyFill="1">
      <alignment vertical="center"/>
    </xf>
    <xf numFmtId="0" fontId="51" fillId="17" borderId="0" xfId="18" applyFont="1" applyFill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4" fillId="0" borderId="1" xfId="18" applyFont="1" applyBorder="1" applyAlignment="1">
      <alignment horizontal="center" vertical="center"/>
    </xf>
    <xf numFmtId="0" fontId="51" fillId="0" borderId="1" xfId="18" applyFont="1" applyBorder="1" applyAlignment="1">
      <alignment horizontal="center" vertical="center"/>
    </xf>
    <xf numFmtId="0" fontId="56" fillId="0" borderId="1" xfId="0" applyFont="1" applyBorder="1">
      <alignment vertical="center"/>
    </xf>
    <xf numFmtId="0" fontId="56" fillId="15" borderId="1" xfId="0" applyFont="1" applyFill="1" applyBorder="1" applyAlignment="1">
      <alignment horizontal="right" vertical="center"/>
    </xf>
    <xf numFmtId="0" fontId="56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right" vertical="center"/>
    </xf>
    <xf numFmtId="0" fontId="51" fillId="0" borderId="1" xfId="18" applyFont="1" applyBorder="1" applyAlignment="1">
      <alignment horizontal="right" vertical="center"/>
    </xf>
    <xf numFmtId="0" fontId="51" fillId="0" borderId="1" xfId="18" applyFont="1" applyBorder="1">
      <alignment vertical="center"/>
    </xf>
    <xf numFmtId="0" fontId="57" fillId="0" borderId="0" xfId="18" applyFont="1">
      <alignment vertical="center"/>
    </xf>
    <xf numFmtId="0" fontId="51" fillId="0" borderId="12" xfId="18" applyFont="1" applyBorder="1" applyAlignment="1">
      <alignment horizontal="center" vertical="center"/>
    </xf>
    <xf numFmtId="49" fontId="54" fillId="0" borderId="12" xfId="18" applyNumberFormat="1" applyFont="1" applyBorder="1" applyAlignment="1">
      <alignment horizontal="center" vertical="center"/>
    </xf>
    <xf numFmtId="0" fontId="51" fillId="0" borderId="12" xfId="18" applyFont="1" applyBorder="1" applyAlignment="1">
      <alignment horizontal="center" vertical="center" wrapText="1"/>
    </xf>
    <xf numFmtId="0" fontId="51" fillId="0" borderId="2" xfId="18" applyFont="1" applyBorder="1">
      <alignment vertical="center"/>
    </xf>
    <xf numFmtId="0" fontId="51" fillId="0" borderId="2" xfId="18" applyFont="1" applyBorder="1" applyAlignment="1">
      <alignment horizontal="center" vertical="center"/>
    </xf>
    <xf numFmtId="49" fontId="54" fillId="0" borderId="2" xfId="18" applyNumberFormat="1" applyFont="1" applyBorder="1" applyAlignment="1">
      <alignment horizontal="center" vertical="center"/>
    </xf>
    <xf numFmtId="49" fontId="54" fillId="0" borderId="2" xfId="18" applyNumberFormat="1" applyFont="1" applyBorder="1">
      <alignment vertical="center"/>
    </xf>
    <xf numFmtId="49" fontId="54" fillId="0" borderId="1" xfId="18" applyNumberFormat="1" applyFont="1" applyBorder="1" applyAlignment="1">
      <alignment horizontal="center" vertical="center"/>
    </xf>
    <xf numFmtId="49" fontId="54" fillId="0" borderId="1" xfId="18" applyNumberFormat="1" applyFont="1" applyBorder="1">
      <alignment vertical="center"/>
    </xf>
    <xf numFmtId="0" fontId="59" fillId="2" borderId="0" xfId="0" applyFont="1" applyFill="1">
      <alignment vertical="center"/>
    </xf>
    <xf numFmtId="0" fontId="56" fillId="0" borderId="0" xfId="0" applyFont="1">
      <alignment vertical="center"/>
    </xf>
    <xf numFmtId="0" fontId="60" fillId="0" borderId="0" xfId="0" applyFont="1" applyAlignment="1">
      <alignment horizontal="left" vertical="center" readingOrder="1"/>
    </xf>
    <xf numFmtId="0" fontId="61" fillId="2" borderId="0" xfId="0" applyFont="1" applyFill="1">
      <alignment vertical="center"/>
    </xf>
    <xf numFmtId="0" fontId="62" fillId="2" borderId="0" xfId="0" applyFont="1" applyFill="1">
      <alignment vertical="center"/>
    </xf>
    <xf numFmtId="0" fontId="56" fillId="2" borderId="0" xfId="0" applyFont="1" applyFill="1">
      <alignment vertical="center"/>
    </xf>
    <xf numFmtId="0" fontId="63" fillId="17" borderId="0" xfId="0" applyFont="1" applyFill="1">
      <alignment vertical="center"/>
    </xf>
    <xf numFmtId="0" fontId="64" fillId="17" borderId="0" xfId="0" applyFont="1" applyFill="1" applyBorder="1">
      <alignment vertical="center"/>
    </xf>
    <xf numFmtId="0" fontId="51" fillId="17" borderId="0" xfId="18" applyFont="1" applyFill="1" applyBorder="1" applyAlignment="1">
      <alignment horizontal="center" vertical="center"/>
    </xf>
    <xf numFmtId="0" fontId="55" fillId="17" borderId="0" xfId="0" applyFont="1" applyFill="1" applyBorder="1">
      <alignment vertical="center"/>
    </xf>
    <xf numFmtId="0" fontId="51" fillId="17" borderId="0" xfId="18" applyFont="1" applyFill="1" applyBorder="1">
      <alignment vertical="center"/>
    </xf>
    <xf numFmtId="0" fontId="64" fillId="17" borderId="0" xfId="0" applyFont="1" applyFill="1" applyBorder="1" applyAlignment="1">
      <alignment horizontal="right" vertical="center"/>
    </xf>
    <xf numFmtId="0" fontId="51" fillId="0" borderId="0" xfId="18" applyFont="1" applyBorder="1">
      <alignment vertical="center"/>
    </xf>
    <xf numFmtId="0" fontId="65" fillId="2" borderId="0" xfId="0" applyFont="1" applyFill="1">
      <alignment vertical="center"/>
    </xf>
    <xf numFmtId="0" fontId="66" fillId="2" borderId="0" xfId="0" applyFont="1" applyFill="1" applyAlignment="1">
      <alignment horizontal="right" vertical="center"/>
    </xf>
    <xf numFmtId="0" fontId="67" fillId="2" borderId="0" xfId="0" applyFont="1" applyFill="1">
      <alignment vertical="center"/>
    </xf>
    <xf numFmtId="0" fontId="56" fillId="2" borderId="0" xfId="0" applyFont="1" applyFill="1" applyAlignment="1">
      <alignment horizontal="right" vertical="center"/>
    </xf>
    <xf numFmtId="0" fontId="56" fillId="0" borderId="0" xfId="0" applyFont="1" applyBorder="1">
      <alignment vertical="center"/>
    </xf>
    <xf numFmtId="0" fontId="56" fillId="2" borderId="0" xfId="0" applyFont="1" applyFill="1" applyBorder="1">
      <alignment vertical="center"/>
    </xf>
    <xf numFmtId="0" fontId="68" fillId="0" borderId="0" xfId="0" applyFont="1">
      <alignment vertical="center"/>
    </xf>
    <xf numFmtId="0" fontId="69" fillId="0" borderId="0" xfId="0" applyFont="1" applyAlignment="1">
      <alignment horizontal="right" vertical="center"/>
    </xf>
    <xf numFmtId="0" fontId="69" fillId="0" borderId="0" xfId="0" applyFont="1" applyAlignment="1">
      <alignment horizontal="left" vertical="center"/>
    </xf>
    <xf numFmtId="0" fontId="53" fillId="0" borderId="0" xfId="0" applyFont="1">
      <alignment vertical="center"/>
    </xf>
    <xf numFmtId="0" fontId="53" fillId="11" borderId="1" xfId="0" applyFont="1" applyFill="1" applyBorder="1" applyAlignment="1" applyProtection="1">
      <alignment horizontal="center" vertical="center"/>
      <protection locked="0"/>
    </xf>
    <xf numFmtId="0" fontId="70" fillId="0" borderId="0" xfId="0" applyFont="1" applyBorder="1">
      <alignment vertical="center"/>
    </xf>
    <xf numFmtId="0" fontId="56" fillId="0" borderId="1" xfId="0" applyFont="1" applyFill="1" applyBorder="1" applyProtection="1">
      <alignment vertical="center"/>
      <protection locked="0"/>
    </xf>
    <xf numFmtId="0" fontId="53" fillId="11" borderId="1" xfId="0" applyFont="1" applyFill="1" applyBorder="1" applyAlignment="1">
      <alignment horizontal="center" vertical="center"/>
    </xf>
    <xf numFmtId="0" fontId="56" fillId="15" borderId="1" xfId="0" applyFont="1" applyFill="1" applyBorder="1">
      <alignment vertical="center"/>
    </xf>
    <xf numFmtId="0" fontId="51" fillId="0" borderId="0" xfId="19" applyFont="1">
      <alignment vertical="center"/>
    </xf>
    <xf numFmtId="0" fontId="51" fillId="0" borderId="0" xfId="19" applyFont="1" applyAlignment="1">
      <alignment horizontal="center" vertical="center"/>
    </xf>
    <xf numFmtId="0" fontId="51" fillId="0" borderId="13" xfId="19" applyFont="1" applyBorder="1">
      <alignment vertical="center"/>
    </xf>
    <xf numFmtId="0" fontId="51" fillId="0" borderId="14" xfId="19" applyFont="1" applyBorder="1" applyAlignment="1">
      <alignment horizontal="center" vertical="center"/>
    </xf>
    <xf numFmtId="0" fontId="51" fillId="0" borderId="14" xfId="19" applyFont="1" applyBorder="1">
      <alignment vertical="center"/>
    </xf>
    <xf numFmtId="0" fontId="51" fillId="0" borderId="15" xfId="19" applyFont="1" applyBorder="1">
      <alignment vertical="center"/>
    </xf>
    <xf numFmtId="0" fontId="51" fillId="0" borderId="16" xfId="19" applyFont="1" applyBorder="1">
      <alignment vertical="center"/>
    </xf>
    <xf numFmtId="0" fontId="51" fillId="0" borderId="17" xfId="19" applyFont="1" applyBorder="1">
      <alignment vertical="center"/>
    </xf>
    <xf numFmtId="0" fontId="51" fillId="0" borderId="16" xfId="19" applyFont="1" applyBorder="1" applyAlignment="1">
      <alignment horizontal="left" vertical="center" indent="1"/>
    </xf>
    <xf numFmtId="0" fontId="51" fillId="0" borderId="18" xfId="19" applyFont="1" applyBorder="1">
      <alignment vertical="center"/>
    </xf>
    <xf numFmtId="0" fontId="51" fillId="0" borderId="19" xfId="19" applyFont="1" applyBorder="1" applyAlignment="1">
      <alignment horizontal="center" vertical="center"/>
    </xf>
    <xf numFmtId="0" fontId="51" fillId="0" borderId="19" xfId="19" applyFont="1" applyBorder="1">
      <alignment vertical="center"/>
    </xf>
    <xf numFmtId="0" fontId="51" fillId="0" borderId="20" xfId="19" applyFont="1" applyBorder="1">
      <alignment vertical="center"/>
    </xf>
    <xf numFmtId="0" fontId="51" fillId="0" borderId="24" xfId="19" applyFont="1" applyBorder="1">
      <alignment vertical="center"/>
    </xf>
    <xf numFmtId="0" fontId="51" fillId="0" borderId="28" xfId="19" applyFont="1" applyBorder="1">
      <alignment vertical="center"/>
    </xf>
    <xf numFmtId="0" fontId="51" fillId="0" borderId="31" xfId="19" applyFont="1" applyBorder="1">
      <alignment vertical="center"/>
    </xf>
    <xf numFmtId="0" fontId="51" fillId="19" borderId="1" xfId="19" applyFont="1" applyFill="1" applyBorder="1">
      <alignment vertical="center"/>
    </xf>
    <xf numFmtId="0" fontId="54" fillId="0" borderId="0" xfId="19" applyFont="1" applyAlignment="1">
      <alignment horizontal="left" vertical="center" indent="1"/>
    </xf>
    <xf numFmtId="0" fontId="51" fillId="0" borderId="21" xfId="19" applyFont="1" applyBorder="1" applyAlignment="1">
      <alignment horizontal="center" vertical="center"/>
    </xf>
    <xf numFmtId="0" fontId="51" fillId="0" borderId="22" xfId="19" applyFont="1" applyBorder="1" applyAlignment="1">
      <alignment horizontal="center" vertical="center"/>
    </xf>
    <xf numFmtId="0" fontId="51" fillId="0" borderId="23" xfId="19" applyFont="1" applyBorder="1" applyAlignment="1">
      <alignment horizontal="center" vertical="center"/>
    </xf>
    <xf numFmtId="0" fontId="51" fillId="0" borderId="22" xfId="19" applyFont="1" applyBorder="1" applyAlignment="1">
      <alignment horizontal="center" vertical="center" wrapText="1"/>
    </xf>
    <xf numFmtId="0" fontId="51" fillId="0" borderId="23" xfId="19" applyFont="1" applyBorder="1" applyAlignment="1">
      <alignment horizontal="center" vertical="center" wrapText="1"/>
    </xf>
    <xf numFmtId="49" fontId="54" fillId="0" borderId="25" xfId="19" applyNumberFormat="1" applyFont="1" applyBorder="1">
      <alignment vertical="center"/>
    </xf>
    <xf numFmtId="49" fontId="54" fillId="0" borderId="26" xfId="19" applyNumberFormat="1" applyFont="1" applyBorder="1" applyAlignment="1">
      <alignment horizontal="center" vertical="center"/>
    </xf>
    <xf numFmtId="0" fontId="51" fillId="0" borderId="25" xfId="19" applyFont="1" applyBorder="1" applyAlignment="1">
      <alignment horizontal="center" vertical="center"/>
    </xf>
    <xf numFmtId="180" fontId="51" fillId="0" borderId="26" xfId="19" applyNumberFormat="1" applyFont="1" applyBorder="1">
      <alignment vertical="center"/>
    </xf>
    <xf numFmtId="0" fontId="51" fillId="19" borderId="27" xfId="19" applyFont="1" applyFill="1" applyBorder="1">
      <alignment vertical="center"/>
    </xf>
    <xf numFmtId="49" fontId="54" fillId="0" borderId="29" xfId="19" applyNumberFormat="1" applyFont="1" applyBorder="1">
      <alignment vertical="center"/>
    </xf>
    <xf numFmtId="49" fontId="54" fillId="0" borderId="30" xfId="19" applyNumberFormat="1" applyFont="1" applyBorder="1" applyAlignment="1">
      <alignment horizontal="center" vertical="center"/>
    </xf>
    <xf numFmtId="0" fontId="51" fillId="0" borderId="29" xfId="19" applyFont="1" applyBorder="1" applyAlignment="1">
      <alignment horizontal="center" vertical="center"/>
    </xf>
    <xf numFmtId="180" fontId="51" fillId="0" borderId="30" xfId="19" applyNumberFormat="1" applyFont="1" applyBorder="1">
      <alignment vertical="center"/>
    </xf>
    <xf numFmtId="20" fontId="51" fillId="0" borderId="30" xfId="19" applyNumberFormat="1" applyFont="1" applyBorder="1">
      <alignment vertical="center"/>
    </xf>
    <xf numFmtId="20" fontId="51" fillId="0" borderId="26" xfId="19" applyNumberFormat="1" applyFont="1" applyBorder="1">
      <alignment vertical="center"/>
    </xf>
    <xf numFmtId="0" fontId="51" fillId="0" borderId="30" xfId="19" applyFont="1" applyBorder="1">
      <alignment vertical="center"/>
    </xf>
    <xf numFmtId="49" fontId="54" fillId="0" borderId="32" xfId="19" applyNumberFormat="1" applyFont="1" applyBorder="1">
      <alignment vertical="center"/>
    </xf>
    <xf numFmtId="49" fontId="54" fillId="0" borderId="33" xfId="19" applyNumberFormat="1" applyFont="1" applyBorder="1" applyAlignment="1">
      <alignment horizontal="center" vertical="center"/>
    </xf>
    <xf numFmtId="0" fontId="51" fillId="0" borderId="32" xfId="19" applyFont="1" applyBorder="1" applyAlignment="1">
      <alignment horizontal="center" vertical="center"/>
    </xf>
    <xf numFmtId="180" fontId="51" fillId="0" borderId="33" xfId="19" applyNumberFormat="1" applyFont="1" applyBorder="1">
      <alignment vertical="center"/>
    </xf>
    <xf numFmtId="0" fontId="51" fillId="0" borderId="33" xfId="19" applyFont="1" applyBorder="1">
      <alignment vertical="center"/>
    </xf>
    <xf numFmtId="0" fontId="71" fillId="2" borderId="0" xfId="0" applyFont="1" applyFill="1">
      <alignment vertical="center"/>
    </xf>
    <xf numFmtId="0" fontId="72" fillId="2" borderId="0" xfId="0" applyFont="1" applyFill="1">
      <alignment vertical="center"/>
    </xf>
    <xf numFmtId="0" fontId="62" fillId="2" borderId="0" xfId="0" applyFont="1" applyFill="1" applyAlignment="1">
      <alignment horizontal="left" vertical="center"/>
    </xf>
    <xf numFmtId="0" fontId="56" fillId="0" borderId="0" xfId="0" applyFont="1" applyAlignment="1">
      <alignment horizontal="left" vertical="center" indent="1"/>
    </xf>
    <xf numFmtId="0" fontId="43" fillId="0" borderId="0" xfId="0" applyFont="1" applyAlignment="1">
      <alignment horizontal="left" vertical="center" indent="1"/>
    </xf>
    <xf numFmtId="0" fontId="56" fillId="0" borderId="0" xfId="0" applyFont="1" applyAlignment="1">
      <alignment horizontal="right" vertical="center"/>
    </xf>
    <xf numFmtId="0" fontId="52" fillId="2" borderId="0" xfId="0" applyFont="1" applyFill="1">
      <alignment vertical="center"/>
    </xf>
    <xf numFmtId="0" fontId="73" fillId="0" borderId="0" xfId="18" applyFont="1">
      <alignment vertical="center"/>
    </xf>
    <xf numFmtId="0" fontId="51" fillId="0" borderId="1" xfId="18" applyFont="1" applyBorder="1" applyAlignment="1">
      <alignment horizontal="center" vertical="center" wrapText="1"/>
    </xf>
    <xf numFmtId="0" fontId="74" fillId="2" borderId="0" xfId="0" applyFont="1" applyFill="1" applyAlignment="1">
      <alignment horizontal="center" vertical="center"/>
    </xf>
    <xf numFmtId="0" fontId="59" fillId="29" borderId="34" xfId="0" quotePrefix="1" applyFont="1" applyFill="1" applyBorder="1">
      <alignment vertical="center"/>
    </xf>
    <xf numFmtId="0" fontId="51" fillId="0" borderId="0" xfId="18" quotePrefix="1" applyFont="1">
      <alignment vertical="center"/>
    </xf>
    <xf numFmtId="0" fontId="75" fillId="0" borderId="0" xfId="18" applyFont="1">
      <alignment vertical="center"/>
    </xf>
    <xf numFmtId="0" fontId="51" fillId="0" borderId="1" xfId="18" applyFont="1" applyBorder="1" applyAlignment="1">
      <alignment horizontal="left" vertical="center"/>
    </xf>
    <xf numFmtId="56" fontId="51" fillId="0" borderId="0" xfId="18" applyNumberFormat="1" applyFont="1">
      <alignment vertical="center"/>
    </xf>
    <xf numFmtId="0" fontId="56" fillId="18" borderId="1" xfId="0" applyFont="1" applyFill="1" applyBorder="1" applyAlignment="1">
      <alignment horizontal="center" vertical="center"/>
    </xf>
    <xf numFmtId="0" fontId="56" fillId="26" borderId="1" xfId="0" applyFont="1" applyFill="1" applyBorder="1">
      <alignment vertical="center"/>
    </xf>
    <xf numFmtId="0" fontId="77" fillId="0" borderId="0" xfId="0" applyFont="1">
      <alignment vertical="center"/>
    </xf>
    <xf numFmtId="0" fontId="78" fillId="0" borderId="0" xfId="0" applyFont="1">
      <alignment vertical="center"/>
    </xf>
    <xf numFmtId="0" fontId="79" fillId="0" borderId="0" xfId="0" applyFont="1">
      <alignment vertical="center"/>
    </xf>
    <xf numFmtId="56" fontId="77" fillId="0" borderId="0" xfId="0" applyNumberFormat="1" applyFont="1">
      <alignment vertical="center"/>
    </xf>
    <xf numFmtId="0" fontId="64" fillId="0" borderId="0" xfId="0" applyFont="1" applyAlignment="1">
      <alignment horizontal="left" vertical="center"/>
    </xf>
    <xf numFmtId="0" fontId="80" fillId="2" borderId="0" xfId="0" applyFont="1" applyFill="1">
      <alignment vertical="center"/>
    </xf>
    <xf numFmtId="0" fontId="81" fillId="2" borderId="0" xfId="0" applyFont="1" applyFill="1">
      <alignment vertical="center"/>
    </xf>
    <xf numFmtId="0" fontId="82" fillId="2" borderId="0" xfId="0" applyFont="1" applyFill="1">
      <alignment vertical="center"/>
    </xf>
    <xf numFmtId="0" fontId="62" fillId="2" borderId="0" xfId="0" applyFont="1" applyFill="1" applyAlignment="1">
      <alignment horizontal="left" vertical="center" indent="1"/>
    </xf>
    <xf numFmtId="0" fontId="55" fillId="2" borderId="0" xfId="0" applyFont="1" applyFill="1">
      <alignment vertical="center"/>
    </xf>
    <xf numFmtId="0" fontId="71" fillId="2" borderId="0" xfId="0" applyFont="1" applyFill="1" applyBorder="1">
      <alignment vertical="center"/>
    </xf>
    <xf numFmtId="0" fontId="84" fillId="2" borderId="0" xfId="0" applyFont="1" applyFill="1" applyBorder="1">
      <alignment vertical="center"/>
    </xf>
    <xf numFmtId="0" fontId="52" fillId="2" borderId="0" xfId="0" applyFont="1" applyFill="1" applyBorder="1">
      <alignment vertical="center"/>
    </xf>
    <xf numFmtId="0" fontId="85" fillId="0" borderId="0" xfId="0" applyFo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>
      <alignment vertical="center"/>
    </xf>
    <xf numFmtId="0" fontId="43" fillId="0" borderId="0" xfId="0" applyFont="1" applyAlignment="1">
      <alignment vertical="center"/>
    </xf>
    <xf numFmtId="0" fontId="56" fillId="0" borderId="11" xfId="0" applyFont="1" applyBorder="1">
      <alignment vertical="center"/>
    </xf>
    <xf numFmtId="0" fontId="93" fillId="0" borderId="0" xfId="0" applyFont="1" applyBorder="1" applyAlignment="1">
      <alignment vertical="center"/>
    </xf>
    <xf numFmtId="0" fontId="85" fillId="0" borderId="0" xfId="0" applyFont="1" applyAlignment="1">
      <alignment horizontal="left" vertical="center"/>
    </xf>
    <xf numFmtId="0" fontId="56" fillId="28" borderId="1" xfId="0" applyFont="1" applyFill="1" applyBorder="1" applyAlignment="1">
      <alignment horizontal="center" vertical="center"/>
    </xf>
    <xf numFmtId="0" fontId="56" fillId="28" borderId="1" xfId="0" applyFont="1" applyFill="1" applyBorder="1" applyAlignment="1">
      <alignment horizontal="center"/>
    </xf>
    <xf numFmtId="0" fontId="99" fillId="0" borderId="0" xfId="0" applyFont="1">
      <alignment vertical="center"/>
    </xf>
    <xf numFmtId="0" fontId="56" fillId="0" borderId="0" xfId="0" applyFont="1" applyAlignment="1">
      <alignment horizontal="left" vertical="center"/>
    </xf>
    <xf numFmtId="0" fontId="56" fillId="15" borderId="1" xfId="0" applyFont="1" applyFill="1" applyBorder="1" applyAlignment="1">
      <alignment horizontal="center" vertical="center"/>
    </xf>
    <xf numFmtId="0" fontId="69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56" fillId="0" borderId="1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102" fillId="0" borderId="0" xfId="0" applyFont="1" applyAlignment="1">
      <alignment horizontal="left" vertical="center" indent="1"/>
    </xf>
    <xf numFmtId="0" fontId="56" fillId="0" borderId="6" xfId="0" applyFont="1" applyBorder="1">
      <alignment vertical="center"/>
    </xf>
    <xf numFmtId="0" fontId="56" fillId="25" borderId="1" xfId="0" applyFont="1" applyFill="1" applyBorder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56" fillId="0" borderId="1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0" fontId="56" fillId="0" borderId="4" xfId="0" applyFont="1" applyBorder="1" applyAlignment="1">
      <alignment vertical="center"/>
    </xf>
    <xf numFmtId="0" fontId="74" fillId="0" borderId="0" xfId="0" applyFont="1">
      <alignment vertical="center"/>
    </xf>
    <xf numFmtId="0" fontId="102" fillId="0" borderId="0" xfId="0" applyFont="1">
      <alignment vertical="center"/>
    </xf>
    <xf numFmtId="0" fontId="56" fillId="0" borderId="0" xfId="0" applyFont="1" applyBorder="1" applyAlignment="1">
      <alignment horizontal="center" vertical="center"/>
    </xf>
    <xf numFmtId="0" fontId="56" fillId="0" borderId="0" xfId="0" applyFont="1" applyFill="1" applyBorder="1">
      <alignment vertical="center"/>
    </xf>
    <xf numFmtId="0" fontId="72" fillId="2" borderId="0" xfId="0" applyFont="1" applyFill="1" applyBorder="1" applyAlignment="1">
      <alignment vertical="center"/>
    </xf>
    <xf numFmtId="0" fontId="62" fillId="2" borderId="0" xfId="0" applyFont="1" applyFill="1" applyBorder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/>
    <xf numFmtId="0" fontId="56" fillId="13" borderId="1" xfId="0" applyFont="1" applyFill="1" applyBorder="1" applyAlignment="1">
      <alignment horizontal="center" vertical="center"/>
    </xf>
    <xf numFmtId="0" fontId="56" fillId="17" borderId="1" xfId="0" applyFont="1" applyFill="1" applyBorder="1" applyAlignment="1">
      <alignment horizontal="center" vertical="center"/>
    </xf>
    <xf numFmtId="0" fontId="103" fillId="0" borderId="0" xfId="0" applyFont="1">
      <alignment vertical="center"/>
    </xf>
    <xf numFmtId="179" fontId="56" fillId="15" borderId="1" xfId="0" applyNumberFormat="1" applyFont="1" applyFill="1" applyBorder="1">
      <alignment vertical="center"/>
    </xf>
    <xf numFmtId="0" fontId="56" fillId="8" borderId="1" xfId="9" applyFont="1" applyFill="1" applyBorder="1" applyAlignment="1">
      <alignment horizontal="center" vertical="center"/>
    </xf>
    <xf numFmtId="0" fontId="56" fillId="19" borderId="1" xfId="0" applyFont="1" applyFill="1" applyBorder="1">
      <alignment vertical="center"/>
    </xf>
    <xf numFmtId="179" fontId="56" fillId="19" borderId="1" xfId="0" applyNumberFormat="1" applyFont="1" applyFill="1" applyBorder="1" applyAlignment="1">
      <alignment horizontal="center" vertical="center"/>
    </xf>
    <xf numFmtId="0" fontId="75" fillId="0" borderId="0" xfId="0" applyFont="1">
      <alignment vertical="center"/>
    </xf>
    <xf numFmtId="0" fontId="100" fillId="0" borderId="0" xfId="0" applyFont="1" applyAlignment="1">
      <alignment horizontal="center" vertical="center"/>
    </xf>
    <xf numFmtId="0" fontId="56" fillId="25" borderId="7" xfId="9" applyFont="1" applyFill="1" applyBorder="1" applyAlignment="1">
      <alignment horizontal="center" vertical="center"/>
    </xf>
    <xf numFmtId="0" fontId="56" fillId="0" borderId="1" xfId="9" applyFont="1" applyFill="1" applyBorder="1" applyAlignment="1">
      <alignment horizontal="center" vertical="center"/>
    </xf>
    <xf numFmtId="0" fontId="56" fillId="17" borderId="1" xfId="9" applyFont="1" applyFill="1" applyBorder="1">
      <alignment vertical="center"/>
    </xf>
    <xf numFmtId="0" fontId="56" fillId="22" borderId="1" xfId="0" applyFont="1" applyFill="1" applyBorder="1">
      <alignment vertical="center"/>
    </xf>
    <xf numFmtId="179" fontId="56" fillId="0" borderId="1" xfId="0" applyNumberFormat="1" applyFont="1" applyFill="1" applyBorder="1">
      <alignment vertical="center"/>
    </xf>
    <xf numFmtId="0" fontId="60" fillId="2" borderId="0" xfId="0" applyFont="1" applyFill="1" applyAlignment="1">
      <alignment horizontal="right" vertical="center" wrapText="1"/>
    </xf>
    <xf numFmtId="0" fontId="60" fillId="2" borderId="0" xfId="0" applyFont="1" applyFill="1" applyAlignment="1">
      <alignment vertical="center" wrapText="1"/>
    </xf>
    <xf numFmtId="176" fontId="74" fillId="0" borderId="0" xfId="0" applyNumberFormat="1" applyFont="1" applyFill="1" applyBorder="1" applyAlignment="1">
      <alignment horizontal="left" vertical="center"/>
    </xf>
    <xf numFmtId="0" fontId="85" fillId="0" borderId="0" xfId="0" applyFont="1" applyAlignment="1">
      <alignment vertical="top"/>
    </xf>
    <xf numFmtId="0" fontId="70" fillId="0" borderId="0" xfId="0" applyFont="1">
      <alignment vertical="center"/>
    </xf>
    <xf numFmtId="0" fontId="43" fillId="0" borderId="0" xfId="0" applyFont="1">
      <alignment vertical="center"/>
    </xf>
    <xf numFmtId="0" fontId="56" fillId="6" borderId="1" xfId="9" applyFont="1" applyFill="1" applyBorder="1" applyAlignment="1">
      <alignment vertical="center" shrinkToFit="1"/>
    </xf>
    <xf numFmtId="0" fontId="56" fillId="9" borderId="1" xfId="9" applyNumberFormat="1" applyFont="1" applyFill="1" applyBorder="1" applyAlignment="1">
      <alignment horizontal="center" vertical="center"/>
    </xf>
    <xf numFmtId="20" fontId="56" fillId="9" borderId="1" xfId="9" applyNumberFormat="1" applyFont="1" applyFill="1" applyBorder="1">
      <alignment vertical="center"/>
    </xf>
    <xf numFmtId="0" fontId="56" fillId="9" borderId="1" xfId="9" applyFont="1" applyFill="1" applyBorder="1">
      <alignment vertical="center"/>
    </xf>
    <xf numFmtId="0" fontId="56" fillId="9" borderId="1" xfId="9" applyFont="1" applyFill="1" applyBorder="1" applyAlignment="1">
      <alignment horizontal="center" vertical="center"/>
    </xf>
    <xf numFmtId="0" fontId="74" fillId="0" borderId="0" xfId="0" applyFont="1" applyBorder="1">
      <alignment vertical="center"/>
    </xf>
    <xf numFmtId="0" fontId="53" fillId="0" borderId="6" xfId="0" applyFont="1" applyBorder="1">
      <alignment vertical="center"/>
    </xf>
    <xf numFmtId="0" fontId="121" fillId="25" borderId="1" xfId="8" applyFont="1" applyFill="1" applyBorder="1" applyAlignment="1">
      <alignment horizontal="center" vertical="center" shrinkToFit="1"/>
    </xf>
    <xf numFmtId="0" fontId="56" fillId="25" borderId="1" xfId="9" applyFont="1" applyFill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54" fillId="25" borderId="1" xfId="8" applyFont="1" applyFill="1" applyBorder="1" applyAlignment="1">
      <alignment horizontal="center" vertical="center"/>
    </xf>
    <xf numFmtId="0" fontId="51" fillId="0" borderId="1" xfId="8" applyFont="1" applyBorder="1" applyAlignment="1">
      <alignment horizontal="center" vertical="center"/>
    </xf>
    <xf numFmtId="0" fontId="51" fillId="15" borderId="1" xfId="8" applyFont="1" applyFill="1" applyBorder="1">
      <alignment vertical="center"/>
    </xf>
    <xf numFmtId="0" fontId="122" fillId="0" borderId="0" xfId="0" applyFont="1" applyAlignment="1">
      <alignment horizontal="center" vertical="center"/>
    </xf>
    <xf numFmtId="20" fontId="51" fillId="0" borderId="1" xfId="8" applyNumberFormat="1" applyFont="1" applyBorder="1" applyAlignment="1">
      <alignment horizontal="center" vertical="center"/>
    </xf>
    <xf numFmtId="0" fontId="51" fillId="17" borderId="1" xfId="8" applyFont="1" applyFill="1" applyBorder="1">
      <alignment vertical="center"/>
    </xf>
    <xf numFmtId="0" fontId="51" fillId="0" borderId="1" xfId="8" applyFont="1" applyBorder="1">
      <alignment vertical="center"/>
    </xf>
    <xf numFmtId="0" fontId="56" fillId="6" borderId="1" xfId="9" applyFont="1" applyFill="1" applyBorder="1">
      <alignment vertical="center"/>
    </xf>
    <xf numFmtId="49" fontId="123" fillId="0" borderId="0" xfId="0" applyNumberFormat="1" applyFont="1" applyAlignment="1">
      <alignment horizontal="left" vertical="center"/>
    </xf>
    <xf numFmtId="0" fontId="51" fillId="0" borderId="1" xfId="8" applyFont="1" applyFill="1" applyBorder="1">
      <alignment vertical="center"/>
    </xf>
    <xf numFmtId="0" fontId="56" fillId="0" borderId="1" xfId="0" applyFont="1" applyBorder="1" applyAlignment="1">
      <alignment vertical="center"/>
    </xf>
    <xf numFmtId="176" fontId="56" fillId="4" borderId="1" xfId="0" applyNumberFormat="1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horizontal="center" vertical="center"/>
    </xf>
    <xf numFmtId="0" fontId="104" fillId="10" borderId="1" xfId="0" applyNumberFormat="1" applyFont="1" applyFill="1" applyBorder="1" applyAlignment="1">
      <alignment horizontal="center" vertical="center"/>
    </xf>
    <xf numFmtId="0" fontId="56" fillId="5" borderId="1" xfId="0" applyFont="1" applyFill="1" applyBorder="1" applyAlignment="1">
      <alignment horizontal="center" vertical="center"/>
    </xf>
    <xf numFmtId="6" fontId="56" fillId="15" borderId="1" xfId="0" applyNumberFormat="1" applyFont="1" applyFill="1" applyBorder="1" applyAlignment="1">
      <alignment vertical="center"/>
    </xf>
    <xf numFmtId="6" fontId="56" fillId="0" borderId="1" xfId="0" applyNumberFormat="1" applyFont="1" applyBorder="1" applyAlignment="1">
      <alignment vertical="center"/>
    </xf>
    <xf numFmtId="0" fontId="56" fillId="2" borderId="1" xfId="0" applyFont="1" applyFill="1" applyBorder="1">
      <alignment vertical="center"/>
    </xf>
    <xf numFmtId="0" fontId="56" fillId="0" borderId="0" xfId="0" applyFont="1" applyFill="1" applyBorder="1" applyAlignment="1">
      <alignment horizontal="center" vertical="center"/>
    </xf>
    <xf numFmtId="6" fontId="56" fillId="20" borderId="1" xfId="1" applyFont="1" applyFill="1" applyBorder="1">
      <alignment vertical="center"/>
    </xf>
    <xf numFmtId="0" fontId="56" fillId="20" borderId="1" xfId="0" applyFont="1" applyFill="1" applyBorder="1" applyProtection="1">
      <alignment vertical="center"/>
      <protection locked="0"/>
    </xf>
    <xf numFmtId="0" fontId="56" fillId="3" borderId="1" xfId="0" applyFont="1" applyFill="1" applyBorder="1" applyProtection="1">
      <alignment vertical="center"/>
      <protection locked="0"/>
    </xf>
    <xf numFmtId="0" fontId="56" fillId="21" borderId="1" xfId="0" applyFont="1" applyFill="1" applyBorder="1" applyAlignment="1">
      <alignment horizontal="center" vertical="center"/>
    </xf>
    <xf numFmtId="6" fontId="104" fillId="19" borderId="1" xfId="1" applyFont="1" applyFill="1" applyBorder="1">
      <alignment vertical="center"/>
    </xf>
    <xf numFmtId="0" fontId="53" fillId="0" borderId="0" xfId="0" applyFont="1" applyFill="1" applyBorder="1" applyAlignment="1">
      <alignment horizontal="left" vertical="center"/>
    </xf>
    <xf numFmtId="0" fontId="56" fillId="0" borderId="0" xfId="0" applyFont="1" applyFill="1" applyBorder="1" applyAlignment="1">
      <alignment horizontal="left" vertical="center"/>
    </xf>
    <xf numFmtId="176" fontId="126" fillId="0" borderId="0" xfId="0" applyNumberFormat="1" applyFont="1" applyFill="1" applyBorder="1" applyAlignment="1">
      <alignment horizontal="left" vertical="center"/>
    </xf>
    <xf numFmtId="0" fontId="56" fillId="0" borderId="7" xfId="0" applyFont="1" applyFill="1" applyBorder="1" applyAlignment="1">
      <alignment horizontal="center" vertical="center"/>
    </xf>
    <xf numFmtId="0" fontId="127" fillId="4" borderId="7" xfId="0" applyFont="1" applyFill="1" applyBorder="1" applyAlignment="1">
      <alignment horizontal="right" vertical="center"/>
    </xf>
    <xf numFmtId="0" fontId="56" fillId="5" borderId="1" xfId="0" applyFont="1" applyFill="1" applyBorder="1" applyAlignment="1">
      <alignment horizontal="center" vertical="center" shrinkToFit="1"/>
    </xf>
    <xf numFmtId="0" fontId="56" fillId="0" borderId="2" xfId="0" applyFont="1" applyFill="1" applyBorder="1" applyAlignment="1">
      <alignment horizontal="center" vertical="center"/>
    </xf>
    <xf numFmtId="0" fontId="127" fillId="4" borderId="2" xfId="0" applyFont="1" applyFill="1" applyBorder="1" applyAlignment="1">
      <alignment vertical="center"/>
    </xf>
    <xf numFmtId="0" fontId="104" fillId="20" borderId="1" xfId="0" applyFont="1" applyFill="1" applyBorder="1" applyAlignment="1" applyProtection="1">
      <alignment horizontal="center" vertical="center"/>
      <protection locked="0"/>
    </xf>
    <xf numFmtId="0" fontId="56" fillId="15" borderId="1" xfId="0" applyNumberFormat="1" applyFont="1" applyFill="1" applyBorder="1">
      <alignment vertical="center"/>
    </xf>
    <xf numFmtId="0" fontId="56" fillId="0" borderId="1" xfId="0" applyNumberFormat="1" applyFont="1" applyFill="1" applyBorder="1">
      <alignment vertical="center"/>
    </xf>
    <xf numFmtId="0" fontId="128" fillId="0" borderId="0" xfId="0" applyFont="1" applyAlignment="1">
      <alignment horizontal="center" vertical="center"/>
    </xf>
    <xf numFmtId="0" fontId="56" fillId="5" borderId="5" xfId="0" applyFont="1" applyFill="1" applyBorder="1" applyAlignment="1">
      <alignment horizontal="center" vertical="center"/>
    </xf>
    <xf numFmtId="6" fontId="104" fillId="19" borderId="5" xfId="1" applyFont="1" applyFill="1" applyBorder="1">
      <alignment vertical="center"/>
    </xf>
    <xf numFmtId="0" fontId="64" fillId="0" borderId="0" xfId="0" applyFont="1">
      <alignment vertical="center"/>
    </xf>
    <xf numFmtId="56" fontId="56" fillId="5" borderId="1" xfId="0" applyNumberFormat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0" fontId="127" fillId="11" borderId="7" xfId="0" applyFont="1" applyFill="1" applyBorder="1" applyAlignment="1">
      <alignment horizontal="right" vertical="center"/>
    </xf>
    <xf numFmtId="0" fontId="56" fillId="11" borderId="1" xfId="0" applyFont="1" applyFill="1" applyBorder="1" applyAlignment="1">
      <alignment horizontal="center" vertical="center" shrinkToFit="1"/>
    </xf>
    <xf numFmtId="0" fontId="127" fillId="11" borderId="2" xfId="0" applyFont="1" applyFill="1" applyBorder="1" applyAlignment="1">
      <alignment vertical="center"/>
    </xf>
    <xf numFmtId="6" fontId="104" fillId="0" borderId="1" xfId="1" applyFont="1" applyFill="1" applyBorder="1">
      <alignment vertical="center"/>
    </xf>
    <xf numFmtId="176" fontId="56" fillId="11" borderId="1" xfId="0" applyNumberFormat="1" applyFont="1" applyFill="1" applyBorder="1" applyAlignment="1">
      <alignment horizontal="center" vertical="center"/>
    </xf>
    <xf numFmtId="38" fontId="56" fillId="14" borderId="1" xfId="1" applyNumberFormat="1" applyFont="1" applyFill="1" applyBorder="1">
      <alignment vertical="center"/>
    </xf>
    <xf numFmtId="0" fontId="56" fillId="13" borderId="1" xfId="0" applyFont="1" applyFill="1" applyBorder="1" applyAlignment="1">
      <alignment horizontal="right" vertical="center"/>
    </xf>
    <xf numFmtId="0" fontId="56" fillId="30" borderId="1" xfId="0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132" fillId="0" borderId="0" xfId="0" applyFont="1">
      <alignment vertical="center"/>
    </xf>
    <xf numFmtId="0" fontId="127" fillId="0" borderId="0" xfId="0" applyFont="1" applyAlignment="1">
      <alignment horizontal="left" vertical="center"/>
    </xf>
    <xf numFmtId="181" fontId="56" fillId="0" borderId="1" xfId="0" applyNumberFormat="1" applyFont="1" applyBorder="1">
      <alignment vertical="center"/>
    </xf>
    <xf numFmtId="0" fontId="56" fillId="3" borderId="1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82" fontId="56" fillId="0" borderId="1" xfId="0" applyNumberFormat="1" applyFont="1" applyBorder="1" applyAlignment="1">
      <alignment horizontal="center" vertical="center" readingOrder="1"/>
    </xf>
    <xf numFmtId="0" fontId="134" fillId="0" borderId="0" xfId="0" applyFont="1" applyAlignment="1">
      <alignment horizontal="center" vertical="center"/>
    </xf>
    <xf numFmtId="56" fontId="56" fillId="15" borderId="1" xfId="0" applyNumberFormat="1" applyFont="1" applyFill="1" applyBorder="1" applyAlignment="1">
      <alignment horizontal="center" vertical="center" shrinkToFit="1" readingOrder="1"/>
    </xf>
    <xf numFmtId="179" fontId="85" fillId="31" borderId="35" xfId="0" quotePrefix="1" applyNumberFormat="1" applyFont="1" applyFill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183" fontId="85" fillId="31" borderId="35" xfId="0" quotePrefix="1" applyNumberFormat="1" applyFont="1" applyFill="1" applyBorder="1" applyAlignment="1">
      <alignment horizontal="center" vertical="center"/>
    </xf>
    <xf numFmtId="184" fontId="85" fillId="31" borderId="36" xfId="0" quotePrefix="1" applyNumberFormat="1" applyFont="1" applyFill="1" applyBorder="1" applyAlignment="1">
      <alignment horizontal="center" vertical="center"/>
    </xf>
    <xf numFmtId="185" fontId="56" fillId="0" borderId="0" xfId="0" applyNumberFormat="1" applyFont="1">
      <alignment vertical="center"/>
    </xf>
    <xf numFmtId="0" fontId="56" fillId="12" borderId="1" xfId="0" applyFont="1" applyFill="1" applyBorder="1" applyAlignment="1">
      <alignment horizontal="center" vertical="center"/>
    </xf>
    <xf numFmtId="0" fontId="135" fillId="0" borderId="0" xfId="0" applyFont="1">
      <alignment vertical="center"/>
    </xf>
    <xf numFmtId="20" fontId="56" fillId="0" borderId="0" xfId="0" applyNumberFormat="1" applyFont="1">
      <alignment vertical="center"/>
    </xf>
    <xf numFmtId="56" fontId="56" fillId="0" borderId="0" xfId="0" applyNumberFormat="1" applyFont="1">
      <alignment vertical="center"/>
    </xf>
    <xf numFmtId="0" fontId="38" fillId="0" borderId="0" xfId="0" applyFont="1" applyAlignment="1">
      <alignment horizontal="center" vertical="center"/>
    </xf>
    <xf numFmtId="0" fontId="53" fillId="2" borderId="0" xfId="0" applyFont="1" applyFill="1" applyBorder="1" applyAlignment="1">
      <alignment horizontal="left" vertical="center"/>
    </xf>
    <xf numFmtId="0" fontId="60" fillId="2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center" wrapText="1" indent="1"/>
    </xf>
    <xf numFmtId="0" fontId="43" fillId="0" borderId="0" xfId="0" applyFont="1" applyAlignment="1">
      <alignment horizontal="left" vertical="center" indent="1"/>
    </xf>
    <xf numFmtId="0" fontId="43" fillId="0" borderId="0" xfId="0" applyFont="1" applyAlignment="1">
      <alignment horizontal="left" vertical="center"/>
    </xf>
    <xf numFmtId="0" fontId="121" fillId="25" borderId="3" xfId="8" applyFont="1" applyFill="1" applyBorder="1" applyAlignment="1">
      <alignment horizontal="center" vertical="center" shrinkToFit="1"/>
    </xf>
    <xf numFmtId="0" fontId="121" fillId="25" borderId="4" xfId="8" applyFont="1" applyFill="1" applyBorder="1" applyAlignment="1">
      <alignment horizontal="center" vertical="center" shrinkToFit="1"/>
    </xf>
    <xf numFmtId="0" fontId="54" fillId="25" borderId="3" xfId="8" applyFont="1" applyFill="1" applyBorder="1" applyAlignment="1">
      <alignment horizontal="center" vertical="center"/>
    </xf>
    <xf numFmtId="0" fontId="54" fillId="25" borderId="4" xfId="8" applyFont="1" applyFill="1" applyBorder="1" applyAlignment="1">
      <alignment horizontal="center" vertical="center"/>
    </xf>
    <xf numFmtId="0" fontId="56" fillId="7" borderId="1" xfId="9" applyFont="1" applyFill="1" applyBorder="1" applyAlignment="1">
      <alignment horizontal="center" vertical="center"/>
    </xf>
    <xf numFmtId="0" fontId="116" fillId="7" borderId="1" xfId="9" applyFont="1" applyFill="1" applyBorder="1" applyAlignment="1">
      <alignment horizontal="center" vertical="center" wrapText="1"/>
    </xf>
    <xf numFmtId="0" fontId="116" fillId="7" borderId="1" xfId="9" applyFont="1" applyFill="1" applyBorder="1" applyAlignment="1">
      <alignment horizontal="center" vertical="center"/>
    </xf>
    <xf numFmtId="0" fontId="56" fillId="7" borderId="1" xfId="9" applyFont="1" applyFill="1" applyBorder="1" applyAlignment="1">
      <alignment horizontal="center" vertical="center" wrapText="1"/>
    </xf>
    <xf numFmtId="0" fontId="53" fillId="7" borderId="1" xfId="9" applyFont="1" applyFill="1" applyBorder="1" applyAlignment="1">
      <alignment horizontal="center" vertical="center"/>
    </xf>
    <xf numFmtId="0" fontId="56" fillId="0" borderId="10" xfId="0" applyFont="1" applyBorder="1" applyAlignment="1">
      <alignment horizontal="center" vertical="center"/>
    </xf>
    <xf numFmtId="0" fontId="62" fillId="2" borderId="0" xfId="0" applyFont="1" applyFill="1" applyBorder="1" applyAlignment="1">
      <alignment horizontal="left" vertical="center"/>
    </xf>
    <xf numFmtId="0" fontId="89" fillId="0" borderId="0" xfId="0" applyFont="1" applyAlignment="1">
      <alignment horizontal="left" vertical="center"/>
    </xf>
    <xf numFmtId="0" fontId="56" fillId="0" borderId="8" xfId="0" applyFont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7" fillId="0" borderId="0" xfId="9" applyFill="1" applyBorder="1" applyAlignment="1">
      <alignment horizontal="left" vertical="center"/>
    </xf>
    <xf numFmtId="0" fontId="0" fillId="0" borderId="0" xfId="9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08" fillId="3" borderId="3" xfId="0" applyFont="1" applyFill="1" applyBorder="1" applyAlignment="1">
      <alignment horizontal="center" vertical="center" wrapText="1"/>
    </xf>
    <xf numFmtId="0" fontId="108" fillId="3" borderId="9" xfId="0" applyFont="1" applyFill="1" applyBorder="1" applyAlignment="1">
      <alignment horizontal="center" vertical="center" wrapText="1"/>
    </xf>
    <xf numFmtId="0" fontId="108" fillId="3" borderId="4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 shrinkToFit="1"/>
    </xf>
    <xf numFmtId="0" fontId="33" fillId="2" borderId="0" xfId="0" applyFont="1" applyFill="1" applyAlignment="1">
      <alignment horizontal="left" vertical="center" wrapText="1"/>
    </xf>
    <xf numFmtId="0" fontId="0" fillId="2" borderId="0" xfId="0" applyFont="1" applyFill="1" applyAlignment="1">
      <alignment horizontal="left" vertical="center" wrapText="1"/>
    </xf>
    <xf numFmtId="0" fontId="136" fillId="2" borderId="0" xfId="0" applyFont="1" applyFill="1">
      <alignment vertical="center"/>
    </xf>
    <xf numFmtId="0" fontId="47" fillId="2" borderId="0" xfId="0" applyFont="1" applyFill="1">
      <alignment vertical="center"/>
    </xf>
    <xf numFmtId="0" fontId="0" fillId="13" borderId="1" xfId="0" applyFill="1" applyBorder="1" applyAlignment="1">
      <alignment horizontal="center" vertical="center"/>
    </xf>
    <xf numFmtId="0" fontId="137" fillId="18" borderId="1" xfId="0" applyFont="1" applyFill="1" applyBorder="1" applyAlignment="1">
      <alignment horizontal="center" vertical="center"/>
    </xf>
    <xf numFmtId="0" fontId="0" fillId="18" borderId="3" xfId="0" applyFill="1" applyBorder="1" applyAlignment="1">
      <alignment horizontal="center" vertical="center"/>
    </xf>
    <xf numFmtId="0" fontId="0" fillId="18" borderId="4" xfId="0" applyFill="1" applyBorder="1" applyAlignment="1">
      <alignment horizontal="center" vertical="center"/>
    </xf>
    <xf numFmtId="0" fontId="7" fillId="0" borderId="1" xfId="12" applyNumberFormat="1" applyBorder="1" applyAlignment="1">
      <alignment vertical="center"/>
    </xf>
    <xf numFmtId="0" fontId="7" fillId="3" borderId="1" xfId="0" applyFont="1" applyFill="1" applyBorder="1" applyAlignment="1">
      <alignment horizontal="right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3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189" fontId="0" fillId="0" borderId="0" xfId="0" applyNumberFormat="1">
      <alignment vertical="center"/>
    </xf>
    <xf numFmtId="0" fontId="28" fillId="2" borderId="0" xfId="0" applyFont="1" applyFill="1">
      <alignment vertical="center"/>
    </xf>
    <xf numFmtId="0" fontId="0" fillId="32" borderId="1" xfId="0" applyFill="1" applyBorder="1" applyAlignment="1">
      <alignment horizontal="center" vertical="center"/>
    </xf>
    <xf numFmtId="181" fontId="7" fillId="0" borderId="1" xfId="12" applyNumberFormat="1" applyBorder="1" applyAlignment="1">
      <alignment vertical="center"/>
    </xf>
    <xf numFmtId="181" fontId="0" fillId="0" borderId="1" xfId="0" applyNumberFormat="1" applyBorder="1">
      <alignment vertical="center"/>
    </xf>
    <xf numFmtId="0" fontId="0" fillId="0" borderId="0" xfId="0" applyAlignment="1">
      <alignment horizontal="center" vertical="center"/>
    </xf>
    <xf numFmtId="0" fontId="0" fillId="33" borderId="1" xfId="0" applyFill="1" applyBorder="1" applyAlignment="1">
      <alignment horizontal="center" vertical="center"/>
    </xf>
    <xf numFmtId="190" fontId="0" fillId="0" borderId="0" xfId="0" applyNumberFormat="1">
      <alignment vertical="center"/>
    </xf>
    <xf numFmtId="0" fontId="139" fillId="0" borderId="0" xfId="0" applyFont="1">
      <alignment vertical="center"/>
    </xf>
    <xf numFmtId="191" fontId="0" fillId="0" borderId="0" xfId="0" applyNumberFormat="1">
      <alignment vertical="center"/>
    </xf>
    <xf numFmtId="0" fontId="7" fillId="17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0" fillId="5" borderId="1" xfId="0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0" fillId="3" borderId="3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0" fillId="3" borderId="1" xfId="0" applyFill="1" applyBorder="1">
      <alignment vertical="center"/>
    </xf>
    <xf numFmtId="0" fontId="140" fillId="0" borderId="0" xfId="0" applyFont="1" applyAlignment="1">
      <alignment horizontal="center"/>
    </xf>
    <xf numFmtId="0" fontId="0" fillId="3" borderId="1" xfId="0" applyFill="1" applyBorder="1" applyAlignment="1">
      <alignment horizontal="center" vertical="center"/>
    </xf>
  </cellXfs>
  <cellStyles count="21">
    <cellStyle name="桁区切り" xfId="12" builtinId="6"/>
    <cellStyle name="桁区切り 2" xfId="3" xr:uid="{00000000-0005-0000-0000-000001000000}"/>
    <cellStyle name="桁区切り 3" xfId="2" xr:uid="{00000000-0005-0000-0000-000002000000}"/>
    <cellStyle name="桁区切り 4" xfId="10" xr:uid="{00000000-0005-0000-0000-000003000000}"/>
    <cellStyle name="桁区切り 5" xfId="20" xr:uid="{7B2E82B6-B74A-4179-BF32-6FC99D4174E1}"/>
    <cellStyle name="通貨" xfId="1" builtinId="7"/>
    <cellStyle name="通貨 2" xfId="5" xr:uid="{00000000-0005-0000-0000-000005000000}"/>
    <cellStyle name="通貨 3" xfId="4" xr:uid="{00000000-0005-0000-0000-000006000000}"/>
    <cellStyle name="通貨 4" xfId="11" xr:uid="{00000000-0005-0000-0000-000007000000}"/>
    <cellStyle name="通貨 5" xfId="13" xr:uid="{00000000-0005-0000-0000-000008000000}"/>
    <cellStyle name="標準" xfId="0" builtinId="0"/>
    <cellStyle name="標準 2" xfId="6" xr:uid="{00000000-0005-0000-0000-00000A000000}"/>
    <cellStyle name="標準 2 2" xfId="14" xr:uid="{00000000-0005-0000-0000-00000B000000}"/>
    <cellStyle name="標準 2 2 2" xfId="16" xr:uid="{00000000-0005-0000-0000-00000C000000}"/>
    <cellStyle name="標準 3" xfId="7" xr:uid="{00000000-0005-0000-0000-00000D000000}"/>
    <cellStyle name="標準 4" xfId="9" xr:uid="{00000000-0005-0000-0000-00000E000000}"/>
    <cellStyle name="標準 4 2" xfId="17" xr:uid="{00000000-0005-0000-0000-00000F000000}"/>
    <cellStyle name="標準 5" xfId="8" xr:uid="{00000000-0005-0000-0000-000010000000}"/>
    <cellStyle name="標準 5 2" xfId="15" xr:uid="{00000000-0005-0000-0000-000011000000}"/>
    <cellStyle name="標準 6" xfId="18" xr:uid="{31625676-CBE7-4368-8789-644B571A7EB5}"/>
    <cellStyle name="標準 7" xfId="19" xr:uid="{83040C7B-C810-4A81-A826-EF415A98307E}"/>
  </cellStyles>
  <dxfs count="3"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0066FF"/>
      <color rgb="FFFFFFCC"/>
      <color rgb="FFFFCCCC"/>
      <color rgb="FFFFFF99"/>
      <color rgb="FFFF6600"/>
      <color rgb="FF009900"/>
      <color rgb="FFFF99CC"/>
      <color rgb="FFFF66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gi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3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28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4" Type="http://schemas.openxmlformats.org/officeDocument/2006/relationships/image" Target="../media/image4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533400</xdr:colOff>
      <xdr:row>7</xdr:row>
      <xdr:rowOff>66675</xdr:rowOff>
    </xdr:from>
    <xdr:to>
      <xdr:col>7</xdr:col>
      <xdr:colOff>152400</xdr:colOff>
      <xdr:row>7</xdr:row>
      <xdr:rowOff>66675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4848225" y="1704975"/>
          <a:ext cx="304800" cy="0"/>
        </a:xfrm>
        <a:prstGeom prst="line">
          <a:avLst/>
        </a:prstGeom>
        <a:noFill/>
        <a:ln w="38100">
          <a:solidFill>
            <a:srgbClr val="C0C0C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533400</xdr:colOff>
      <xdr:row>13</xdr:row>
      <xdr:rowOff>123825</xdr:rowOff>
    </xdr:from>
    <xdr:to>
      <xdr:col>7</xdr:col>
      <xdr:colOff>190500</xdr:colOff>
      <xdr:row>13</xdr:row>
      <xdr:rowOff>123825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>
          <a:off x="4848225" y="2476500"/>
          <a:ext cx="342900" cy="0"/>
        </a:xfrm>
        <a:prstGeom prst="line">
          <a:avLst/>
        </a:prstGeom>
        <a:noFill/>
        <a:ln w="38100">
          <a:solidFill>
            <a:srgbClr val="C0C0C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133349</xdr:colOff>
      <xdr:row>2</xdr:row>
      <xdr:rowOff>295275</xdr:rowOff>
    </xdr:from>
    <xdr:to>
      <xdr:col>13</xdr:col>
      <xdr:colOff>419100</xdr:colOff>
      <xdr:row>2</xdr:row>
      <xdr:rowOff>295275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133349" y="752475"/>
          <a:ext cx="8791576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7</xdr:col>
      <xdr:colOff>171450</xdr:colOff>
      <xdr:row>12</xdr:row>
      <xdr:rowOff>114301</xdr:rowOff>
    </xdr:from>
    <xdr:to>
      <xdr:col>10</xdr:col>
      <xdr:colOff>180444</xdr:colOff>
      <xdr:row>20</xdr:row>
      <xdr:rowOff>161037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72075" y="2276476"/>
          <a:ext cx="1990194" cy="1570736"/>
        </a:xfrm>
        <a:prstGeom prst="rect">
          <a:avLst/>
        </a:prstGeom>
      </xdr:spPr>
    </xdr:pic>
    <xdr:clientData/>
  </xdr:twoCellAnchor>
  <xdr:twoCellAnchor editAs="oneCell">
    <xdr:from>
      <xdr:col>7</xdr:col>
      <xdr:colOff>182700</xdr:colOff>
      <xdr:row>4</xdr:row>
      <xdr:rowOff>28576</xdr:rowOff>
    </xdr:from>
    <xdr:to>
      <xdr:col>9</xdr:col>
      <xdr:colOff>37920</xdr:colOff>
      <xdr:row>11</xdr:row>
      <xdr:rowOff>57151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83325" y="1285876"/>
          <a:ext cx="1150620" cy="106680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6</xdr:col>
      <xdr:colOff>28575</xdr:colOff>
      <xdr:row>5</xdr:row>
      <xdr:rowOff>142875</xdr:rowOff>
    </xdr:from>
    <xdr:to>
      <xdr:col>6</xdr:col>
      <xdr:colOff>428575</xdr:colOff>
      <xdr:row>7</xdr:row>
      <xdr:rowOff>190464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52850" y="1019175"/>
          <a:ext cx="400000" cy="285714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6</xdr:col>
      <xdr:colOff>114300</xdr:colOff>
      <xdr:row>12</xdr:row>
      <xdr:rowOff>180975</xdr:rowOff>
    </xdr:from>
    <xdr:to>
      <xdr:col>6</xdr:col>
      <xdr:colOff>428586</xdr:colOff>
      <xdr:row>14</xdr:row>
      <xdr:rowOff>95213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38575" y="2228850"/>
          <a:ext cx="314286" cy="29523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6</xdr:col>
      <xdr:colOff>457200</xdr:colOff>
      <xdr:row>22</xdr:row>
      <xdr:rowOff>47625</xdr:rowOff>
    </xdr:from>
    <xdr:to>
      <xdr:col>8</xdr:col>
      <xdr:colOff>609419</xdr:colOff>
      <xdr:row>24</xdr:row>
      <xdr:rowOff>28530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81475" y="4000500"/>
          <a:ext cx="1447619" cy="36190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2</xdr:col>
      <xdr:colOff>676275</xdr:colOff>
      <xdr:row>1</xdr:row>
      <xdr:rowOff>19050</xdr:rowOff>
    </xdr:from>
    <xdr:to>
      <xdr:col>7</xdr:col>
      <xdr:colOff>571500</xdr:colOff>
      <xdr:row>3</xdr:row>
      <xdr:rowOff>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85725"/>
          <a:ext cx="3324225" cy="695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8</xdr:row>
      <xdr:rowOff>204693</xdr:rowOff>
    </xdr:from>
    <xdr:to>
      <xdr:col>8</xdr:col>
      <xdr:colOff>37376</xdr:colOff>
      <xdr:row>22</xdr:row>
      <xdr:rowOff>28121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8125" y="2033493"/>
          <a:ext cx="4399826" cy="275712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504824</xdr:colOff>
      <xdr:row>10</xdr:row>
      <xdr:rowOff>171450</xdr:rowOff>
    </xdr:from>
    <xdr:to>
      <xdr:col>5</xdr:col>
      <xdr:colOff>276225</xdr:colOff>
      <xdr:row>15</xdr:row>
      <xdr:rowOff>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962024" y="2419350"/>
          <a:ext cx="1943101" cy="8763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133352</xdr:colOff>
      <xdr:row>0</xdr:row>
      <xdr:rowOff>123825</xdr:rowOff>
    </xdr:from>
    <xdr:to>
      <xdr:col>9</xdr:col>
      <xdr:colOff>133352</xdr:colOff>
      <xdr:row>25</xdr:row>
      <xdr:rowOff>152400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>
          <a:cxnSpLocks noChangeShapeType="1"/>
        </xdr:cNvCxnSpPr>
      </xdr:nvCxnSpPr>
      <xdr:spPr bwMode="auto">
        <a:xfrm>
          <a:off x="5238752" y="123825"/>
          <a:ext cx="0" cy="53435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85725</xdr:colOff>
      <xdr:row>1</xdr:row>
      <xdr:rowOff>28575</xdr:rowOff>
    </xdr:from>
    <xdr:to>
      <xdr:col>8</xdr:col>
      <xdr:colOff>409575</xdr:colOff>
      <xdr:row>1</xdr:row>
      <xdr:rowOff>28575</xdr:rowOff>
    </xdr:to>
    <xdr:sp macro="" textlink="">
      <xdr:nvSpPr>
        <xdr:cNvPr id="13" name="Line 6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 flipV="1">
          <a:off x="85725" y="352425"/>
          <a:ext cx="492442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3</xdr:row>
      <xdr:rowOff>95250</xdr:rowOff>
    </xdr:from>
    <xdr:to>
      <xdr:col>8</xdr:col>
      <xdr:colOff>438150</xdr:colOff>
      <xdr:row>7</xdr:row>
      <xdr:rowOff>228600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133350" y="952500"/>
          <a:ext cx="4905375" cy="10096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114300</xdr:colOff>
      <xdr:row>6</xdr:row>
      <xdr:rowOff>19050</xdr:rowOff>
    </xdr:from>
    <xdr:to>
      <xdr:col>3</xdr:col>
      <xdr:colOff>76200</xdr:colOff>
      <xdr:row>7</xdr:row>
      <xdr:rowOff>62865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571500" y="1428750"/>
          <a:ext cx="904875" cy="253365"/>
        </a:xfrm>
        <a:prstGeom prst="wedgeRectCallout">
          <a:avLst>
            <a:gd name="adj1" fmla="val 67974"/>
            <a:gd name="adj2" fmla="val -12873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検索する値</a:t>
          </a:r>
          <a:endParaRPr lang="ja-JP" altLang="en-US"/>
        </a:p>
      </xdr:txBody>
    </xdr:sp>
    <xdr:clientData/>
  </xdr:twoCellAnchor>
  <xdr:twoCellAnchor>
    <xdr:from>
      <xdr:col>3</xdr:col>
      <xdr:colOff>295275</xdr:colOff>
      <xdr:row>6</xdr:row>
      <xdr:rowOff>38100</xdr:rowOff>
    </xdr:from>
    <xdr:to>
      <xdr:col>4</xdr:col>
      <xdr:colOff>371475</xdr:colOff>
      <xdr:row>7</xdr:row>
      <xdr:rowOff>81915</xdr:rowOff>
    </xdr:to>
    <xdr:sp macro="" textlink="">
      <xdr:nvSpPr>
        <xdr:cNvPr id="16" name="AutoShape 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1695450" y="1447800"/>
          <a:ext cx="904875" cy="253365"/>
        </a:xfrm>
        <a:prstGeom prst="wedgeRectCallout">
          <a:avLst>
            <a:gd name="adj1" fmla="val 41659"/>
            <a:gd name="adj2" fmla="val -135359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一覧表の範囲</a:t>
          </a:r>
        </a:p>
      </xdr:txBody>
    </xdr:sp>
    <xdr:clientData/>
  </xdr:twoCellAnchor>
  <xdr:twoCellAnchor>
    <xdr:from>
      <xdr:col>5</xdr:col>
      <xdr:colOff>247650</xdr:colOff>
      <xdr:row>6</xdr:row>
      <xdr:rowOff>28575</xdr:rowOff>
    </xdr:from>
    <xdr:to>
      <xdr:col>6</xdr:col>
      <xdr:colOff>647700</xdr:colOff>
      <xdr:row>7</xdr:row>
      <xdr:rowOff>72390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2876550" y="1438275"/>
          <a:ext cx="904875" cy="253365"/>
        </a:xfrm>
        <a:prstGeom prst="wedgeRectCallout">
          <a:avLst>
            <a:gd name="adj1" fmla="val -38342"/>
            <a:gd name="adj2" fmla="val -13440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表の何列目か</a:t>
          </a:r>
        </a:p>
      </xdr:txBody>
    </xdr:sp>
    <xdr:clientData/>
  </xdr:twoCellAnchor>
  <xdr:twoCellAnchor>
    <xdr:from>
      <xdr:col>6</xdr:col>
      <xdr:colOff>876300</xdr:colOff>
      <xdr:row>6</xdr:row>
      <xdr:rowOff>9525</xdr:rowOff>
    </xdr:from>
    <xdr:to>
      <xdr:col>8</xdr:col>
      <xdr:colOff>314325</xdr:colOff>
      <xdr:row>7</xdr:row>
      <xdr:rowOff>53340</xdr:rowOff>
    </xdr:to>
    <xdr:sp macro="" textlink="">
      <xdr:nvSpPr>
        <xdr:cNvPr id="18" name="AutoShape 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4010025" y="1419225"/>
          <a:ext cx="904875" cy="253365"/>
        </a:xfrm>
        <a:prstGeom prst="wedgeRectCallout">
          <a:avLst>
            <a:gd name="adj1" fmla="val -62552"/>
            <a:gd name="adj2" fmla="val -13440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検索の型</a:t>
          </a:r>
        </a:p>
      </xdr:txBody>
    </xdr:sp>
    <xdr:clientData/>
  </xdr:twoCellAnchor>
  <xdr:twoCellAnchor>
    <xdr:from>
      <xdr:col>6</xdr:col>
      <xdr:colOff>390526</xdr:colOff>
      <xdr:row>7</xdr:row>
      <xdr:rowOff>142876</xdr:rowOff>
    </xdr:from>
    <xdr:to>
      <xdr:col>9</xdr:col>
      <xdr:colOff>28575</xdr:colOff>
      <xdr:row>10</xdr:row>
      <xdr:rowOff>133350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3524251" y="1762126"/>
          <a:ext cx="1609724" cy="619124"/>
        </a:xfrm>
        <a:prstGeom prst="roundRect">
          <a:avLst/>
        </a:prstGeom>
        <a:solidFill>
          <a:srgbClr val="FFFF99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FALSE(0)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・・・完全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一致　</a:t>
          </a:r>
          <a:r>
            <a:rPr kumimoji="1" lang="en-US" altLang="ja-JP" sz="1100" b="1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TRUE(1)</a:t>
          </a:r>
          <a:r>
            <a:rPr kumimoji="1" lang="ja-JP" altLang="en-US" sz="1100" b="1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・・・</a:t>
          </a:r>
          <a:r>
            <a:rPr kumimoji="1" lang="ja-JP" altLang="ja-JP" sz="1100" b="1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近似値</a:t>
          </a:r>
          <a:endParaRPr kumimoji="1" lang="ja-JP" altLang="en-US" sz="11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11</xdr:col>
      <xdr:colOff>95251</xdr:colOff>
      <xdr:row>10</xdr:row>
      <xdr:rowOff>180975</xdr:rowOff>
    </xdr:from>
    <xdr:to>
      <xdr:col>13</xdr:col>
      <xdr:colOff>152401</xdr:colOff>
      <xdr:row>12</xdr:row>
      <xdr:rowOff>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5953126" y="1171575"/>
          <a:ext cx="17335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kumimoji="1" lang="ja-JP" altLang="en-US" sz="1050">
              <a:solidFill>
                <a:srgbClr val="FF0000"/>
              </a:solidFill>
            </a:rPr>
            <a:t>この数値を利用します→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156211</xdr:rowOff>
    </xdr:from>
    <xdr:to>
      <xdr:col>3</xdr:col>
      <xdr:colOff>285750</xdr:colOff>
      <xdr:row>6</xdr:row>
      <xdr:rowOff>152401</xdr:rowOff>
    </xdr:to>
    <xdr:sp macro="" textlink="">
      <xdr:nvSpPr>
        <xdr:cNvPr id="19" name="AutoShape 4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819150" y="1318261"/>
          <a:ext cx="904875" cy="224790"/>
        </a:xfrm>
        <a:prstGeom prst="wedgeRectCallout">
          <a:avLst>
            <a:gd name="adj1" fmla="val 60606"/>
            <a:gd name="adj2" fmla="val -11554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検索する値</a:t>
          </a:r>
          <a:endParaRPr lang="ja-JP" altLang="en-US"/>
        </a:p>
      </xdr:txBody>
    </xdr:sp>
    <xdr:clientData/>
  </xdr:twoCellAnchor>
  <xdr:twoCellAnchor>
    <xdr:from>
      <xdr:col>0</xdr:col>
      <xdr:colOff>200024</xdr:colOff>
      <xdr:row>3</xdr:row>
      <xdr:rowOff>247649</xdr:rowOff>
    </xdr:from>
    <xdr:to>
      <xdr:col>7</xdr:col>
      <xdr:colOff>876299</xdr:colOff>
      <xdr:row>7</xdr:row>
      <xdr:rowOff>171450</xdr:rowOff>
    </xdr:to>
    <xdr:sp macro="" textlink="">
      <xdr:nvSpPr>
        <xdr:cNvPr id="20" name="Rectangle 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200024" y="790574"/>
          <a:ext cx="4991100" cy="962026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152400</xdr:colOff>
      <xdr:row>1</xdr:row>
      <xdr:rowOff>66675</xdr:rowOff>
    </xdr:from>
    <xdr:to>
      <xdr:col>7</xdr:col>
      <xdr:colOff>895350</xdr:colOff>
      <xdr:row>1</xdr:row>
      <xdr:rowOff>66675</xdr:rowOff>
    </xdr:to>
    <xdr:sp macro="" textlink="">
      <xdr:nvSpPr>
        <xdr:cNvPr id="21" name="Line 17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 flipV="1">
          <a:off x="152400" y="304800"/>
          <a:ext cx="505777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19051</xdr:colOff>
      <xdr:row>5</xdr:row>
      <xdr:rowOff>161926</xdr:rowOff>
    </xdr:from>
    <xdr:to>
      <xdr:col>5</xdr:col>
      <xdr:colOff>285750</xdr:colOff>
      <xdr:row>6</xdr:row>
      <xdr:rowOff>171450</xdr:rowOff>
    </xdr:to>
    <xdr:sp macro="" textlink="">
      <xdr:nvSpPr>
        <xdr:cNvPr id="22" name="AutoShape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1895476" y="1323976"/>
          <a:ext cx="942974" cy="238124"/>
        </a:xfrm>
        <a:prstGeom prst="wedgeRectCallout">
          <a:avLst>
            <a:gd name="adj1" fmla="val 30088"/>
            <a:gd name="adj2" fmla="val -135055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検索する範囲</a:t>
          </a:r>
        </a:p>
      </xdr:txBody>
    </xdr:sp>
    <xdr:clientData/>
  </xdr:twoCellAnchor>
  <xdr:twoCellAnchor>
    <xdr:from>
      <xdr:col>1</xdr:col>
      <xdr:colOff>200025</xdr:colOff>
      <xdr:row>15</xdr:row>
      <xdr:rowOff>32385</xdr:rowOff>
    </xdr:from>
    <xdr:to>
      <xdr:col>3</xdr:col>
      <xdr:colOff>209550</xdr:colOff>
      <xdr:row>16</xdr:row>
      <xdr:rowOff>133350</xdr:rowOff>
    </xdr:to>
    <xdr:sp macro="" textlink="">
      <xdr:nvSpPr>
        <xdr:cNvPr id="24" name="AutoShape 4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Arrowheads="1"/>
        </xdr:cNvSpPr>
      </xdr:nvSpPr>
      <xdr:spPr bwMode="auto">
        <a:xfrm>
          <a:off x="457200" y="3356610"/>
          <a:ext cx="1190625" cy="310515"/>
        </a:xfrm>
        <a:prstGeom prst="wedgeRectCallout">
          <a:avLst>
            <a:gd name="adj1" fmla="val 53027"/>
            <a:gd name="adj2" fmla="val -11066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基準となるセル</a:t>
          </a:r>
          <a:endParaRPr lang="ja-JP" altLang="en-US"/>
        </a:p>
      </xdr:txBody>
    </xdr:sp>
    <xdr:clientData/>
  </xdr:twoCellAnchor>
  <xdr:twoCellAnchor>
    <xdr:from>
      <xdr:col>0</xdr:col>
      <xdr:colOff>228599</xdr:colOff>
      <xdr:row>13</xdr:row>
      <xdr:rowOff>19049</xdr:rowOff>
    </xdr:from>
    <xdr:to>
      <xdr:col>8</xdr:col>
      <xdr:colOff>28574</xdr:colOff>
      <xdr:row>17</xdr:row>
      <xdr:rowOff>57150</xdr:rowOff>
    </xdr:to>
    <xdr:sp macro="" textlink="">
      <xdr:nvSpPr>
        <xdr:cNvPr id="25" name="Rectangle 9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Arrowheads="1"/>
        </xdr:cNvSpPr>
      </xdr:nvSpPr>
      <xdr:spPr bwMode="auto">
        <a:xfrm>
          <a:off x="228599" y="2924174"/>
          <a:ext cx="4638675" cy="876301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152400</xdr:colOff>
      <xdr:row>10</xdr:row>
      <xdr:rowOff>66675</xdr:rowOff>
    </xdr:from>
    <xdr:to>
      <xdr:col>7</xdr:col>
      <xdr:colOff>895350</xdr:colOff>
      <xdr:row>10</xdr:row>
      <xdr:rowOff>66675</xdr:rowOff>
    </xdr:to>
    <xdr:sp macro="" textlink="">
      <xdr:nvSpPr>
        <xdr:cNvPr id="26" name="Line 17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 flipV="1">
          <a:off x="152400" y="304800"/>
          <a:ext cx="505777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15</xdr:row>
      <xdr:rowOff>32385</xdr:rowOff>
    </xdr:from>
    <xdr:to>
      <xdr:col>5</xdr:col>
      <xdr:colOff>457200</xdr:colOff>
      <xdr:row>16</xdr:row>
      <xdr:rowOff>123825</xdr:rowOff>
    </xdr:to>
    <xdr:sp macro="" textlink="">
      <xdr:nvSpPr>
        <xdr:cNvPr id="27" name="AutoShape 4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1752600" y="3356610"/>
          <a:ext cx="1257300" cy="300990"/>
        </a:xfrm>
        <a:prstGeom prst="wedgeRectCallout">
          <a:avLst>
            <a:gd name="adj1" fmla="val -670"/>
            <a:gd name="adj2" fmla="val -11292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下へ移動する行数</a:t>
          </a:r>
          <a:endParaRPr lang="ja-JP" altLang="en-US"/>
        </a:p>
      </xdr:txBody>
    </xdr:sp>
    <xdr:clientData/>
  </xdr:twoCellAnchor>
  <xdr:twoCellAnchor>
    <xdr:from>
      <xdr:col>5</xdr:col>
      <xdr:colOff>619126</xdr:colOff>
      <xdr:row>15</xdr:row>
      <xdr:rowOff>19050</xdr:rowOff>
    </xdr:from>
    <xdr:to>
      <xdr:col>7</xdr:col>
      <xdr:colOff>504826</xdr:colOff>
      <xdr:row>16</xdr:row>
      <xdr:rowOff>95250</xdr:rowOff>
    </xdr:to>
    <xdr:sp macro="" textlink="">
      <xdr:nvSpPr>
        <xdr:cNvPr id="28" name="AutoShape 4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Arrowheads="1"/>
        </xdr:cNvSpPr>
      </xdr:nvSpPr>
      <xdr:spPr bwMode="auto">
        <a:xfrm>
          <a:off x="3171826" y="3343275"/>
          <a:ext cx="1343025" cy="285750"/>
        </a:xfrm>
        <a:prstGeom prst="wedgeRectCallout">
          <a:avLst>
            <a:gd name="adj1" fmla="val -57254"/>
            <a:gd name="adj2" fmla="val -10687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右へ移動する列数</a:t>
          </a:r>
          <a:endParaRPr lang="ja-JP" altLang="en-US"/>
        </a:p>
      </xdr:txBody>
    </xdr:sp>
    <xdr:clientData/>
  </xdr:twoCellAnchor>
  <xdr:twoCellAnchor>
    <xdr:from>
      <xdr:col>3</xdr:col>
      <xdr:colOff>638176</xdr:colOff>
      <xdr:row>20</xdr:row>
      <xdr:rowOff>95251</xdr:rowOff>
    </xdr:from>
    <xdr:to>
      <xdr:col>7</xdr:col>
      <xdr:colOff>257176</xdr:colOff>
      <xdr:row>21</xdr:row>
      <xdr:rowOff>171451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2228851" y="4333876"/>
          <a:ext cx="23431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400"/>
            <a:t>=</a:t>
          </a:r>
          <a:r>
            <a:rPr kumimoji="1" lang="en-US" altLang="ja-JP" sz="1400">
              <a:solidFill>
                <a:srgbClr val="0066FF"/>
              </a:solidFill>
            </a:rPr>
            <a:t>MATCH</a:t>
          </a:r>
          <a:r>
            <a:rPr kumimoji="1" lang="en-US" altLang="ja-JP" sz="1400"/>
            <a:t>( E20,  B21:B25,  0 )</a:t>
          </a:r>
          <a:endParaRPr kumimoji="1" lang="ja-JP" altLang="en-US" sz="1400"/>
        </a:p>
      </xdr:txBody>
    </xdr:sp>
    <xdr:clientData/>
  </xdr:twoCellAnchor>
  <xdr:twoCellAnchor>
    <xdr:from>
      <xdr:col>3</xdr:col>
      <xdr:colOff>666751</xdr:colOff>
      <xdr:row>24</xdr:row>
      <xdr:rowOff>66676</xdr:rowOff>
    </xdr:from>
    <xdr:to>
      <xdr:col>6</xdr:col>
      <xdr:colOff>571500</xdr:colOff>
      <xdr:row>25</xdr:row>
      <xdr:rowOff>142876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2257426" y="5191126"/>
          <a:ext cx="1943099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en-US" altLang="ja-JP" sz="1400"/>
            <a:t>=</a:t>
          </a:r>
          <a:r>
            <a:rPr kumimoji="1" lang="en-US" altLang="ja-JP" sz="1400">
              <a:solidFill>
                <a:srgbClr val="0066FF"/>
              </a:solidFill>
            </a:rPr>
            <a:t>OFFSET</a:t>
          </a:r>
          <a:r>
            <a:rPr kumimoji="1" lang="en-US" altLang="ja-JP" sz="1400"/>
            <a:t>( C20, F20, 0  )</a:t>
          </a:r>
          <a:endParaRPr kumimoji="1" lang="ja-JP" altLang="en-US" sz="1400"/>
        </a:p>
      </xdr:txBody>
    </xdr:sp>
    <xdr:clientData/>
  </xdr:twoCellAnchor>
  <xdr:twoCellAnchor>
    <xdr:from>
      <xdr:col>14</xdr:col>
      <xdr:colOff>161925</xdr:colOff>
      <xdr:row>10</xdr:row>
      <xdr:rowOff>133350</xdr:rowOff>
    </xdr:from>
    <xdr:to>
      <xdr:col>14</xdr:col>
      <xdr:colOff>447675</xdr:colOff>
      <xdr:row>14</xdr:row>
      <xdr:rowOff>47625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7391400" y="2438400"/>
          <a:ext cx="285750" cy="7239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13</xdr:col>
      <xdr:colOff>581025</xdr:colOff>
      <xdr:row>17</xdr:row>
      <xdr:rowOff>9525</xdr:rowOff>
    </xdr:from>
    <xdr:to>
      <xdr:col>14</xdr:col>
      <xdr:colOff>533400</xdr:colOff>
      <xdr:row>17</xdr:row>
      <xdr:rowOff>219075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210425" y="3752850"/>
          <a:ext cx="552450" cy="2095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000"/>
        </a:p>
      </xdr:txBody>
    </xdr:sp>
    <xdr:clientData/>
  </xdr:twoCellAnchor>
  <xdr:twoCellAnchor>
    <xdr:from>
      <xdr:col>5</xdr:col>
      <xdr:colOff>762000</xdr:colOff>
      <xdr:row>6</xdr:row>
      <xdr:rowOff>209550</xdr:rowOff>
    </xdr:from>
    <xdr:to>
      <xdr:col>8</xdr:col>
      <xdr:colOff>28576</xdr:colOff>
      <xdr:row>9</xdr:row>
      <xdr:rowOff>66675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3314700" y="1600200"/>
          <a:ext cx="1552576" cy="542925"/>
        </a:xfrm>
        <a:prstGeom prst="roundRect">
          <a:avLst/>
        </a:prstGeom>
        <a:solidFill>
          <a:srgbClr val="FFFF99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FALSE(0)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・・・完全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一致　</a:t>
          </a:r>
          <a:r>
            <a:rPr kumimoji="1" lang="en-US" altLang="ja-JP" sz="1100" b="1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TRUE(1)</a:t>
          </a:r>
          <a:r>
            <a:rPr kumimoji="1" lang="ja-JP" altLang="en-US" sz="1100" b="1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・・・</a:t>
          </a:r>
          <a:r>
            <a:rPr kumimoji="1" lang="ja-JP" altLang="ja-JP" sz="1100" b="1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近似値</a:t>
          </a:r>
          <a:endParaRPr kumimoji="1" lang="ja-JP" altLang="en-US" sz="11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6</xdr:col>
      <xdr:colOff>104775</xdr:colOff>
      <xdr:row>5</xdr:row>
      <xdr:rowOff>133350</xdr:rowOff>
    </xdr:from>
    <xdr:to>
      <xdr:col>7</xdr:col>
      <xdr:colOff>323850</xdr:colOff>
      <xdr:row>6</xdr:row>
      <xdr:rowOff>158115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3429000" y="1295400"/>
          <a:ext cx="904875" cy="253365"/>
        </a:xfrm>
        <a:prstGeom prst="wedgeRectCallout">
          <a:avLst>
            <a:gd name="adj1" fmla="val -47815"/>
            <a:gd name="adj2" fmla="val -9304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検索の型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10</xdr:row>
      <xdr:rowOff>95375</xdr:rowOff>
    </xdr:from>
    <xdr:to>
      <xdr:col>6</xdr:col>
      <xdr:colOff>316620</xdr:colOff>
      <xdr:row>20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2495675"/>
          <a:ext cx="3488445" cy="19048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95250</xdr:colOff>
      <xdr:row>4</xdr:row>
      <xdr:rowOff>66675</xdr:rowOff>
    </xdr:from>
    <xdr:to>
      <xdr:col>9</xdr:col>
      <xdr:colOff>552450</xdr:colOff>
      <xdr:row>9</xdr:row>
      <xdr:rowOff>123825</xdr:rowOff>
    </xdr:to>
    <xdr:sp macro="" textlink="">
      <xdr:nvSpPr>
        <xdr:cNvPr id="44071" name="Rectangle 1">
          <a:extLst>
            <a:ext uri="{FF2B5EF4-FFF2-40B4-BE49-F238E27FC236}">
              <a16:creationId xmlns:a16="http://schemas.microsoft.com/office/drawing/2014/main" id="{00000000-0008-0000-0600-000027AC0000}"/>
            </a:ext>
          </a:extLst>
        </xdr:cNvPr>
        <xdr:cNvSpPr>
          <a:spLocks noChangeArrowheads="1"/>
        </xdr:cNvSpPr>
      </xdr:nvSpPr>
      <xdr:spPr bwMode="auto">
        <a:xfrm>
          <a:off x="95250" y="971550"/>
          <a:ext cx="5429250" cy="98107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0</xdr:row>
      <xdr:rowOff>390525</xdr:rowOff>
    </xdr:from>
    <xdr:to>
      <xdr:col>9</xdr:col>
      <xdr:colOff>457200</xdr:colOff>
      <xdr:row>0</xdr:row>
      <xdr:rowOff>390525</xdr:rowOff>
    </xdr:to>
    <xdr:sp macro="" textlink="">
      <xdr:nvSpPr>
        <xdr:cNvPr id="44073" name="Line 6">
          <a:extLst>
            <a:ext uri="{FF2B5EF4-FFF2-40B4-BE49-F238E27FC236}">
              <a16:creationId xmlns:a16="http://schemas.microsoft.com/office/drawing/2014/main" id="{00000000-0008-0000-0600-000029AC0000}"/>
            </a:ext>
          </a:extLst>
        </xdr:cNvPr>
        <xdr:cNvSpPr>
          <a:spLocks noChangeShapeType="1"/>
        </xdr:cNvSpPr>
      </xdr:nvSpPr>
      <xdr:spPr bwMode="auto">
        <a:xfrm flipV="1">
          <a:off x="266700" y="390525"/>
          <a:ext cx="5181600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</xdr:colOff>
      <xdr:row>11</xdr:row>
      <xdr:rowOff>190499</xdr:rowOff>
    </xdr:from>
    <xdr:to>
      <xdr:col>4</xdr:col>
      <xdr:colOff>266700</xdr:colOff>
      <xdr:row>14</xdr:row>
      <xdr:rowOff>142875</xdr:rowOff>
    </xdr:to>
    <xdr:sp macro="" textlink="">
      <xdr:nvSpPr>
        <xdr:cNvPr id="8" name="Oval 10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600075" y="2790824"/>
          <a:ext cx="1600200" cy="552451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3</xdr:row>
      <xdr:rowOff>133350</xdr:rowOff>
    </xdr:from>
    <xdr:to>
      <xdr:col>11</xdr:col>
      <xdr:colOff>304800</xdr:colOff>
      <xdr:row>23</xdr:row>
      <xdr:rowOff>104776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85724" y="952500"/>
          <a:ext cx="5676901" cy="3819526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0</xdr:row>
      <xdr:rowOff>371475</xdr:rowOff>
    </xdr:from>
    <xdr:to>
      <xdr:col>11</xdr:col>
      <xdr:colOff>304800</xdr:colOff>
      <xdr:row>0</xdr:row>
      <xdr:rowOff>371475</xdr:rowOff>
    </xdr:to>
    <xdr:sp macro="" textlink="">
      <xdr:nvSpPr>
        <xdr:cNvPr id="3" name="Line 1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ShapeType="1"/>
        </xdr:cNvSpPr>
      </xdr:nvSpPr>
      <xdr:spPr bwMode="auto">
        <a:xfrm flipV="1">
          <a:off x="266700" y="371475"/>
          <a:ext cx="549592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</xdr:row>
      <xdr:rowOff>133349</xdr:rowOff>
    </xdr:from>
    <xdr:to>
      <xdr:col>11</xdr:col>
      <xdr:colOff>57150</xdr:colOff>
      <xdr:row>23</xdr:row>
      <xdr:rowOff>19049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219075" y="2428874"/>
          <a:ext cx="5295900" cy="2286000"/>
          <a:chOff x="256723" y="3105149"/>
          <a:chExt cx="5379260" cy="2257425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256723" y="3105149"/>
            <a:ext cx="3743069" cy="1723699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pic>
        <xdr:nvPicPr>
          <xdr:cNvPr id="6" name="Picture 8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98" t="13542" r="86230" b="69922"/>
          <a:stretch>
            <a:fillRect/>
          </a:stretch>
        </xdr:blipFill>
        <xdr:spPr bwMode="auto">
          <a:xfrm>
            <a:off x="523875" y="4105275"/>
            <a:ext cx="1352550" cy="1209675"/>
          </a:xfrm>
          <a:prstGeom prst="rect">
            <a:avLst/>
          </a:prstGeom>
          <a:noFill/>
          <a:ln w="1">
            <a:solidFill>
              <a:srgbClr val="969696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" name="Line 10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1485899" y="3705225"/>
            <a:ext cx="19050" cy="409575"/>
          </a:xfrm>
          <a:prstGeom prst="line">
            <a:avLst/>
          </a:prstGeom>
          <a:noFill/>
          <a:ln w="38100">
            <a:solidFill>
              <a:srgbClr val="FF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238374" y="3808409"/>
            <a:ext cx="3397609" cy="1554165"/>
          </a:xfrm>
          <a:prstGeom prst="rect">
            <a:avLst/>
          </a:prstGeom>
        </xdr:spPr>
      </xdr:pic>
      <xdr:sp macro="" textlink="">
        <xdr:nvSpPr>
          <xdr:cNvPr id="9" name="Line 11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>
            <a:spLocks noChangeShapeType="1"/>
          </xdr:cNvSpPr>
        </xdr:nvSpPr>
        <xdr:spPr bwMode="auto">
          <a:xfrm>
            <a:off x="1762125" y="4419601"/>
            <a:ext cx="581025" cy="0"/>
          </a:xfrm>
          <a:prstGeom prst="line">
            <a:avLst/>
          </a:prstGeom>
          <a:noFill/>
          <a:ln w="38100">
            <a:solidFill>
              <a:srgbClr val="FF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680085</xdr:colOff>
      <xdr:row>13</xdr:row>
      <xdr:rowOff>7620</xdr:rowOff>
    </xdr:from>
    <xdr:to>
      <xdr:col>11</xdr:col>
      <xdr:colOff>274427</xdr:colOff>
      <xdr:row>14</xdr:row>
      <xdr:rowOff>144780</xdr:rowOff>
    </xdr:to>
    <xdr:sp macro="" textlink="">
      <xdr:nvSpPr>
        <xdr:cNvPr id="10" name="Text Box 2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3232785" y="2703195"/>
          <a:ext cx="2499467" cy="337185"/>
        </a:xfrm>
        <a:prstGeom prst="rect">
          <a:avLst/>
        </a:prstGeom>
        <a:solidFill>
          <a:schemeClr val="bg1"/>
        </a:solidFill>
        <a:ln>
          <a:solidFill>
            <a:schemeClr val="accent6">
              <a:lumMod val="75000"/>
            </a:schemeClr>
          </a:solidFill>
        </a:ln>
      </xdr:spPr>
      <xdr:txBody>
        <a:bodyPr vertOverflow="clip" wrap="square" lIns="36576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※「偽の場合」のセルをクリックし、画面左上の名前ボックスから再度「IF」を選択する</a:t>
          </a:r>
          <a:endParaRPr lang="ja-JP" altLang="en-US"/>
        </a:p>
      </xdr:txBody>
    </xdr:sp>
    <xdr:clientData/>
  </xdr:twoCellAnchor>
  <xdr:twoCellAnchor>
    <xdr:from>
      <xdr:col>11</xdr:col>
      <xdr:colOff>485775</xdr:colOff>
      <xdr:row>0</xdr:row>
      <xdr:rowOff>180975</xdr:rowOff>
    </xdr:from>
    <xdr:to>
      <xdr:col>11</xdr:col>
      <xdr:colOff>485775</xdr:colOff>
      <xdr:row>25</xdr:row>
      <xdr:rowOff>9525</xdr:rowOff>
    </xdr:to>
    <xdr:cxnSp macro="">
      <xdr:nvCxnSpPr>
        <xdr:cNvPr id="11" name="直線コネクタ 3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CxnSpPr>
          <a:cxnSpLocks noChangeShapeType="1"/>
        </xdr:cNvCxnSpPr>
      </xdr:nvCxnSpPr>
      <xdr:spPr bwMode="auto">
        <a:xfrm>
          <a:off x="5943600" y="180975"/>
          <a:ext cx="0" cy="48387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12</xdr:row>
      <xdr:rowOff>66675</xdr:rowOff>
    </xdr:from>
    <xdr:to>
      <xdr:col>11</xdr:col>
      <xdr:colOff>66675</xdr:colOff>
      <xdr:row>22</xdr:row>
      <xdr:rowOff>95250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85725" y="2781300"/>
          <a:ext cx="5514975" cy="2124075"/>
        </a:xfrm>
        <a:prstGeom prst="rect">
          <a:avLst/>
        </a:prstGeom>
        <a:noFill/>
        <a:ln w="9525">
          <a:solidFill>
            <a:srgbClr val="80808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66675</xdr:colOff>
      <xdr:row>0</xdr:row>
      <xdr:rowOff>381000</xdr:rowOff>
    </xdr:from>
    <xdr:to>
      <xdr:col>8</xdr:col>
      <xdr:colOff>714375</xdr:colOff>
      <xdr:row>0</xdr:row>
      <xdr:rowOff>381000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 flipV="1">
          <a:off x="285750" y="381000"/>
          <a:ext cx="471487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95250</xdr:colOff>
      <xdr:row>3</xdr:row>
      <xdr:rowOff>104775</xdr:rowOff>
    </xdr:from>
    <xdr:to>
      <xdr:col>10</xdr:col>
      <xdr:colOff>76200</xdr:colOff>
      <xdr:row>9</xdr:row>
      <xdr:rowOff>152400</xdr:rowOff>
    </xdr:to>
    <xdr:sp macro="" textlink="">
      <xdr:nvSpPr>
        <xdr:cNvPr id="4" name="Rectangle 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95250" y="933450"/>
          <a:ext cx="5400675" cy="1304925"/>
        </a:xfrm>
        <a:prstGeom prst="rect">
          <a:avLst/>
        </a:prstGeom>
        <a:noFill/>
        <a:ln w="9525">
          <a:solidFill>
            <a:srgbClr val="808080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0</xdr:rowOff>
    </xdr:from>
    <xdr:to>
      <xdr:col>17</xdr:col>
      <xdr:colOff>38100</xdr:colOff>
      <xdr:row>1</xdr:row>
      <xdr:rowOff>0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FBBBB122-EC41-4C48-AB45-4B0A9EF0FB14}"/>
            </a:ext>
          </a:extLst>
        </xdr:cNvPr>
        <xdr:cNvSpPr>
          <a:spLocks noChangeShapeType="1"/>
        </xdr:cNvSpPr>
      </xdr:nvSpPr>
      <xdr:spPr bwMode="auto">
        <a:xfrm>
          <a:off x="114300" y="323850"/>
          <a:ext cx="110394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2</xdr:col>
      <xdr:colOff>133349</xdr:colOff>
      <xdr:row>7</xdr:row>
      <xdr:rowOff>85726</xdr:rowOff>
    </xdr:from>
    <xdr:to>
      <xdr:col>7</xdr:col>
      <xdr:colOff>619124</xdr:colOff>
      <xdr:row>13</xdr:row>
      <xdr:rowOff>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B11C5E3E-6207-48AE-9911-55489B61196A}"/>
            </a:ext>
          </a:extLst>
        </xdr:cNvPr>
        <xdr:cNvGrpSpPr/>
      </xdr:nvGrpSpPr>
      <xdr:grpSpPr>
        <a:xfrm>
          <a:off x="962024" y="1562101"/>
          <a:ext cx="3914775" cy="1114424"/>
          <a:chOff x="942976" y="1447800"/>
          <a:chExt cx="4419600" cy="1163053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2D141D7D-F641-4999-BE6B-D1AE223FDC5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42976" y="1447800"/>
            <a:ext cx="4419600" cy="1163053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5" name="角丸四角形 8">
            <a:extLst>
              <a:ext uri="{FF2B5EF4-FFF2-40B4-BE49-F238E27FC236}">
                <a16:creationId xmlns:a16="http://schemas.microsoft.com/office/drawing/2014/main" id="{6913DB7C-D9DD-40FE-A48E-55494637B45E}"/>
              </a:ext>
            </a:extLst>
          </xdr:cNvPr>
          <xdr:cNvSpPr/>
        </xdr:nvSpPr>
        <xdr:spPr bwMode="auto">
          <a:xfrm>
            <a:off x="3448051" y="1676400"/>
            <a:ext cx="438150" cy="2095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6" name="角丸四角形 9">
            <a:extLst>
              <a:ext uri="{FF2B5EF4-FFF2-40B4-BE49-F238E27FC236}">
                <a16:creationId xmlns:a16="http://schemas.microsoft.com/office/drawing/2014/main" id="{B7570087-9945-478E-A97B-F19E4F1455CF}"/>
              </a:ext>
            </a:extLst>
          </xdr:cNvPr>
          <xdr:cNvSpPr/>
        </xdr:nvSpPr>
        <xdr:spPr bwMode="auto">
          <a:xfrm>
            <a:off x="3695700" y="1943100"/>
            <a:ext cx="238125" cy="2095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7" name="角丸四角形 10">
            <a:extLst>
              <a:ext uri="{FF2B5EF4-FFF2-40B4-BE49-F238E27FC236}">
                <a16:creationId xmlns:a16="http://schemas.microsoft.com/office/drawing/2014/main" id="{4284391C-3140-40F9-A9A2-AFB38A07E93E}"/>
              </a:ext>
            </a:extLst>
          </xdr:cNvPr>
          <xdr:cNvSpPr/>
        </xdr:nvSpPr>
        <xdr:spPr bwMode="auto">
          <a:xfrm>
            <a:off x="3695700" y="2190750"/>
            <a:ext cx="238125" cy="2095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8</xdr:col>
      <xdr:colOff>342899</xdr:colOff>
      <xdr:row>10</xdr:row>
      <xdr:rowOff>79130</xdr:rowOff>
    </xdr:from>
    <xdr:to>
      <xdr:col>8</xdr:col>
      <xdr:colOff>629964</xdr:colOff>
      <xdr:row>12</xdr:row>
      <xdr:rowOff>21349</xdr:rowOff>
    </xdr:to>
    <xdr:pic>
      <xdr:nvPicPr>
        <xdr:cNvPr id="8" name="図 7" descr="並べ替えボタン">
          <a:extLst>
            <a:ext uri="{FF2B5EF4-FFF2-40B4-BE49-F238E27FC236}">
              <a16:creationId xmlns:a16="http://schemas.microsoft.com/office/drawing/2014/main" id="{37498F08-9A43-4195-AEA3-4CF3F4EE8D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86374" y="1955555"/>
          <a:ext cx="287065" cy="34226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7</xdr:row>
      <xdr:rowOff>108438</xdr:rowOff>
    </xdr:from>
    <xdr:to>
      <xdr:col>8</xdr:col>
      <xdr:colOff>629965</xdr:colOff>
      <xdr:row>9</xdr:row>
      <xdr:rowOff>28575</xdr:rowOff>
    </xdr:to>
    <xdr:pic>
      <xdr:nvPicPr>
        <xdr:cNvPr id="9" name="図 8" descr="並べ替えボタン">
          <a:extLst>
            <a:ext uri="{FF2B5EF4-FFF2-40B4-BE49-F238E27FC236}">
              <a16:creationId xmlns:a16="http://schemas.microsoft.com/office/drawing/2014/main" id="{FDFA83A7-2B9C-4958-9486-311DDC33E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86375" y="1470513"/>
          <a:ext cx="287065" cy="32018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15</xdr:row>
      <xdr:rowOff>118243</xdr:rowOff>
    </xdr:from>
    <xdr:to>
      <xdr:col>14</xdr:col>
      <xdr:colOff>390525</xdr:colOff>
      <xdr:row>22</xdr:row>
      <xdr:rowOff>152399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35E0F5B-22D0-4336-9A74-453812C94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62550" y="2851918"/>
          <a:ext cx="4286250" cy="14343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47625</xdr:colOff>
      <xdr:row>18</xdr:row>
      <xdr:rowOff>95250</xdr:rowOff>
    </xdr:from>
    <xdr:to>
      <xdr:col>7</xdr:col>
      <xdr:colOff>533400</xdr:colOff>
      <xdr:row>24</xdr:row>
      <xdr:rowOff>9524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F54DC3B0-845C-4286-8A05-3FF4D4ED353F}"/>
            </a:ext>
          </a:extLst>
        </xdr:cNvPr>
        <xdr:cNvGrpSpPr/>
      </xdr:nvGrpSpPr>
      <xdr:grpSpPr>
        <a:xfrm>
          <a:off x="876300" y="3771900"/>
          <a:ext cx="3914775" cy="1114424"/>
          <a:chOff x="5438775" y="3819525"/>
          <a:chExt cx="3914775" cy="942974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794FEFAC-95E7-49DE-BDB8-7EBAD26FD4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38775" y="3819525"/>
            <a:ext cx="3914775" cy="942974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13" name="角丸四角形 16">
            <a:extLst>
              <a:ext uri="{FF2B5EF4-FFF2-40B4-BE49-F238E27FC236}">
                <a16:creationId xmlns:a16="http://schemas.microsoft.com/office/drawing/2014/main" id="{30E2DD06-C3F0-4AE4-A315-70A3357A5112}"/>
              </a:ext>
            </a:extLst>
          </xdr:cNvPr>
          <xdr:cNvSpPr/>
        </xdr:nvSpPr>
        <xdr:spPr bwMode="auto">
          <a:xfrm>
            <a:off x="7657710" y="4004868"/>
            <a:ext cx="388103" cy="1698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4" name="角丸四角形 17">
            <a:extLst>
              <a:ext uri="{FF2B5EF4-FFF2-40B4-BE49-F238E27FC236}">
                <a16:creationId xmlns:a16="http://schemas.microsoft.com/office/drawing/2014/main" id="{FCFD0FB2-7264-457F-8530-3A230B38AC47}"/>
              </a:ext>
            </a:extLst>
          </xdr:cNvPr>
          <xdr:cNvSpPr/>
        </xdr:nvSpPr>
        <xdr:spPr bwMode="auto">
          <a:xfrm>
            <a:off x="8067675" y="4211577"/>
            <a:ext cx="342900" cy="322324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76200</xdr:colOff>
      <xdr:row>18</xdr:row>
      <xdr:rowOff>104776</xdr:rowOff>
    </xdr:from>
    <xdr:to>
      <xdr:col>14</xdr:col>
      <xdr:colOff>400050</xdr:colOff>
      <xdr:row>20</xdr:row>
      <xdr:rowOff>66676</xdr:rowOff>
    </xdr:to>
    <xdr:sp macro="" textlink="">
      <xdr:nvSpPr>
        <xdr:cNvPr id="15" name="角丸四角形 19">
          <a:extLst>
            <a:ext uri="{FF2B5EF4-FFF2-40B4-BE49-F238E27FC236}">
              <a16:creationId xmlns:a16="http://schemas.microsoft.com/office/drawing/2014/main" id="{5D87D39D-BA40-4FED-8BBE-A99A82E3AA09}"/>
            </a:ext>
          </a:extLst>
        </xdr:cNvPr>
        <xdr:cNvSpPr/>
      </xdr:nvSpPr>
      <xdr:spPr bwMode="auto">
        <a:xfrm>
          <a:off x="5705475" y="3352801"/>
          <a:ext cx="3752850" cy="3048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409575</xdr:rowOff>
    </xdr:from>
    <xdr:to>
      <xdr:col>9</xdr:col>
      <xdr:colOff>304800</xdr:colOff>
      <xdr:row>0</xdr:row>
      <xdr:rowOff>409575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BF266247-A286-44CB-8D22-591A13C7AB64}"/>
            </a:ext>
          </a:extLst>
        </xdr:cNvPr>
        <xdr:cNvSpPr>
          <a:spLocks noChangeShapeType="1"/>
        </xdr:cNvSpPr>
      </xdr:nvSpPr>
      <xdr:spPr bwMode="auto">
        <a:xfrm>
          <a:off x="114300" y="323850"/>
          <a:ext cx="58197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617850</xdr:colOff>
      <xdr:row>7</xdr:row>
      <xdr:rowOff>95250</xdr:rowOff>
    </xdr:from>
    <xdr:to>
      <xdr:col>7</xdr:col>
      <xdr:colOff>417825</xdr:colOff>
      <xdr:row>13</xdr:row>
      <xdr:rowOff>9524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39AE13E0-4C23-42E8-99E5-0F50E9FDAF62}"/>
            </a:ext>
          </a:extLst>
        </xdr:cNvPr>
        <xdr:cNvGrpSpPr/>
      </xdr:nvGrpSpPr>
      <xdr:grpSpPr>
        <a:xfrm>
          <a:off x="760725" y="1581150"/>
          <a:ext cx="3914775" cy="1114424"/>
          <a:chOff x="3999225" y="704850"/>
          <a:chExt cx="3914775" cy="942974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44E4CD7-6C68-4109-8693-67DD26D2A6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99225" y="704850"/>
            <a:ext cx="3914775" cy="942974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5" name="角丸四角形 6">
            <a:extLst>
              <a:ext uri="{FF2B5EF4-FFF2-40B4-BE49-F238E27FC236}">
                <a16:creationId xmlns:a16="http://schemas.microsoft.com/office/drawing/2014/main" id="{3A52344A-4A01-467D-814D-86F2D44D0CAD}"/>
              </a:ext>
            </a:extLst>
          </xdr:cNvPr>
          <xdr:cNvSpPr/>
        </xdr:nvSpPr>
        <xdr:spPr bwMode="auto">
          <a:xfrm>
            <a:off x="6218160" y="890193"/>
            <a:ext cx="388103" cy="1698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6" name="角丸四角形 7">
            <a:extLst>
              <a:ext uri="{FF2B5EF4-FFF2-40B4-BE49-F238E27FC236}">
                <a16:creationId xmlns:a16="http://schemas.microsoft.com/office/drawing/2014/main" id="{88576D2B-80C4-4924-AACE-E2F66860535B}"/>
              </a:ext>
            </a:extLst>
          </xdr:cNvPr>
          <xdr:cNvSpPr/>
        </xdr:nvSpPr>
        <xdr:spPr bwMode="auto">
          <a:xfrm>
            <a:off x="7009021" y="1068327"/>
            <a:ext cx="306179" cy="3889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219075</xdr:colOff>
      <xdr:row>17</xdr:row>
      <xdr:rowOff>19049</xdr:rowOff>
    </xdr:from>
    <xdr:to>
      <xdr:col>5</xdr:col>
      <xdr:colOff>428625</xdr:colOff>
      <xdr:row>32</xdr:row>
      <xdr:rowOff>9524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29067E09-D817-4078-B203-9FC1F9D28C4D}"/>
            </a:ext>
          </a:extLst>
        </xdr:cNvPr>
        <xdr:cNvGrpSpPr/>
      </xdr:nvGrpSpPr>
      <xdr:grpSpPr>
        <a:xfrm>
          <a:off x="1047750" y="3505199"/>
          <a:ext cx="2266950" cy="2990850"/>
          <a:chOff x="1581150" y="2667000"/>
          <a:chExt cx="1819277" cy="188313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5819A82F-261F-40DC-8BB2-D0BE9284BF0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81150" y="2667000"/>
            <a:ext cx="1781174" cy="188313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9" name="角丸四角形 12">
            <a:extLst>
              <a:ext uri="{FF2B5EF4-FFF2-40B4-BE49-F238E27FC236}">
                <a16:creationId xmlns:a16="http://schemas.microsoft.com/office/drawing/2014/main" id="{15BE519F-E422-45AB-8911-67E730A2E692}"/>
              </a:ext>
            </a:extLst>
          </xdr:cNvPr>
          <xdr:cNvSpPr/>
        </xdr:nvSpPr>
        <xdr:spPr bwMode="auto">
          <a:xfrm>
            <a:off x="3176516" y="2694095"/>
            <a:ext cx="223911" cy="201503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0" name="角丸四角形 13">
            <a:extLst>
              <a:ext uri="{FF2B5EF4-FFF2-40B4-BE49-F238E27FC236}">
                <a16:creationId xmlns:a16="http://schemas.microsoft.com/office/drawing/2014/main" id="{650F0C08-5B08-4EBB-9FF7-501E37D2443A}"/>
              </a:ext>
            </a:extLst>
          </xdr:cNvPr>
          <xdr:cNvSpPr/>
        </xdr:nvSpPr>
        <xdr:spPr bwMode="auto">
          <a:xfrm>
            <a:off x="1833050" y="4011504"/>
            <a:ext cx="384517" cy="22702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13</xdr:col>
      <xdr:colOff>38100</xdr:colOff>
      <xdr:row>16</xdr:row>
      <xdr:rowOff>132438</xdr:rowOff>
    </xdr:from>
    <xdr:to>
      <xdr:col>17</xdr:col>
      <xdr:colOff>76200</xdr:colOff>
      <xdr:row>29</xdr:row>
      <xdr:rowOff>38100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DE2148FD-A77F-4A50-8F3C-81CC6935E54A}"/>
            </a:ext>
          </a:extLst>
        </xdr:cNvPr>
        <xdr:cNvGrpSpPr/>
      </xdr:nvGrpSpPr>
      <xdr:grpSpPr>
        <a:xfrm>
          <a:off x="8410575" y="3418563"/>
          <a:ext cx="3371850" cy="2505987"/>
          <a:chOff x="647700" y="4056738"/>
          <a:chExt cx="2781300" cy="2144037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D9D6258B-0F8E-4B33-8CF8-A1613BF2B78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7700" y="4056738"/>
            <a:ext cx="2781300" cy="207736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20E67506-DAED-43B1-A0AE-A0F8F91620F0}"/>
              </a:ext>
            </a:extLst>
          </xdr:cNvPr>
          <xdr:cNvGrpSpPr/>
        </xdr:nvGrpSpPr>
        <xdr:grpSpPr>
          <a:xfrm>
            <a:off x="771525" y="4429125"/>
            <a:ext cx="2152650" cy="1771650"/>
            <a:chOff x="7105650" y="2733675"/>
            <a:chExt cx="2152650" cy="1762125"/>
          </a:xfrm>
        </xdr:grpSpPr>
        <xdr:sp macro="" textlink="">
          <xdr:nvSpPr>
            <xdr:cNvPr id="14" name="角丸四角形 14">
              <a:extLst>
                <a:ext uri="{FF2B5EF4-FFF2-40B4-BE49-F238E27FC236}">
                  <a16:creationId xmlns:a16="http://schemas.microsoft.com/office/drawing/2014/main" id="{638CDDBE-7C6E-4973-8CBF-47729D0CE70F}"/>
                </a:ext>
              </a:extLst>
            </xdr:cNvPr>
            <xdr:cNvSpPr/>
          </xdr:nvSpPr>
          <xdr:spPr bwMode="auto">
            <a:xfrm>
              <a:off x="7105650" y="4229100"/>
              <a:ext cx="1828800" cy="266700"/>
            </a:xfrm>
            <a:prstGeom prst="round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15" name="角丸四角形吹き出し 16">
              <a:extLst>
                <a:ext uri="{FF2B5EF4-FFF2-40B4-BE49-F238E27FC236}">
                  <a16:creationId xmlns:a16="http://schemas.microsoft.com/office/drawing/2014/main" id="{0648775F-2CE9-4882-82ED-4198AC7DCA37}"/>
                </a:ext>
              </a:extLst>
            </xdr:cNvPr>
            <xdr:cNvSpPr/>
          </xdr:nvSpPr>
          <xdr:spPr>
            <a:xfrm>
              <a:off x="7429499" y="2733675"/>
              <a:ext cx="1828801" cy="1171575"/>
            </a:xfrm>
            <a:prstGeom prst="wedgeRoundRectCallout">
              <a:avLst>
                <a:gd name="adj1" fmla="val -46296"/>
                <a:gd name="adj2" fmla="val 80243"/>
                <a:gd name="adj3" fmla="val 16667"/>
              </a:avLst>
            </a:prstGeom>
            <a:solidFill>
              <a:srgbClr val="FFFF99"/>
            </a:solidFill>
            <a:ln w="6350">
              <a:solidFill>
                <a:srgbClr val="FF66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kumimoji="1" lang="ja-JP" altLang="en-US" sz="1050">
                  <a:solidFill>
                    <a:srgbClr val="FF0000"/>
                  </a:solidFill>
                </a:rPr>
                <a:t>抽出（表示）されたデータの</a:t>
              </a:r>
              <a:endParaRPr kumimoji="1" lang="en-US" altLang="ja-JP" sz="1050">
                <a:solidFill>
                  <a:srgbClr val="FF0000"/>
                </a:solidFill>
              </a:endParaRPr>
            </a:p>
            <a:p>
              <a:pPr algn="l"/>
              <a:r>
                <a:rPr kumimoji="1" lang="ja-JP" altLang="en-US" sz="1050">
                  <a:solidFill>
                    <a:srgbClr val="FF0000"/>
                  </a:solidFill>
                </a:rPr>
                <a:t>件数が表示されます。</a:t>
              </a:r>
              <a:endParaRPr kumimoji="1" lang="en-US" altLang="ja-JP" sz="1050">
                <a:solidFill>
                  <a:srgbClr val="FF0000"/>
                </a:solidFill>
              </a:endParaRPr>
            </a:p>
            <a:p>
              <a:pPr algn="l"/>
              <a:endParaRPr kumimoji="1" lang="en-US" altLang="ja-JP" sz="1050">
                <a:solidFill>
                  <a:srgbClr val="FF0000"/>
                </a:solidFill>
              </a:endParaRPr>
            </a:p>
            <a:p>
              <a:pPr algn="l"/>
              <a:r>
                <a:rPr kumimoji="1" lang="ja-JP" altLang="en-US" sz="1050">
                  <a:solidFill>
                    <a:srgbClr val="FF0000"/>
                  </a:solidFill>
                </a:rPr>
                <a:t>例：</a:t>
              </a:r>
              <a:r>
                <a:rPr kumimoji="1" lang="en-US" altLang="ja-JP" sz="1050">
                  <a:solidFill>
                    <a:srgbClr val="FF0000"/>
                  </a:solidFill>
                </a:rPr>
                <a:t>A</a:t>
              </a:r>
              <a:r>
                <a:rPr kumimoji="1" lang="ja-JP" altLang="en-US" sz="1050">
                  <a:solidFill>
                    <a:srgbClr val="FF0000"/>
                  </a:solidFill>
                </a:rPr>
                <a:t>評価のデータは</a:t>
              </a:r>
              <a:endParaRPr kumimoji="1" lang="en-US" altLang="ja-JP" sz="1050">
                <a:solidFill>
                  <a:srgbClr val="FF0000"/>
                </a:solidFill>
              </a:endParaRPr>
            </a:p>
            <a:p>
              <a:pPr algn="l"/>
              <a:r>
                <a:rPr kumimoji="1" lang="ja-JP" altLang="en-US" sz="1050">
                  <a:solidFill>
                    <a:srgbClr val="FF0000"/>
                  </a:solidFill>
                </a:rPr>
                <a:t>　　</a:t>
              </a:r>
              <a:r>
                <a:rPr kumimoji="1" lang="ja-JP" altLang="en-US" sz="1050" baseline="0">
                  <a:solidFill>
                    <a:srgbClr val="FF0000"/>
                  </a:solidFill>
                </a:rPr>
                <a:t> </a:t>
              </a:r>
              <a:r>
                <a:rPr kumimoji="1" lang="en-US" altLang="ja-JP" sz="1050" baseline="0">
                  <a:solidFill>
                    <a:srgbClr val="FF0000"/>
                  </a:solidFill>
                </a:rPr>
                <a:t>100</a:t>
              </a:r>
              <a:r>
                <a:rPr kumimoji="1" lang="ja-JP" altLang="en-US" sz="1050" baseline="0">
                  <a:solidFill>
                    <a:srgbClr val="FF0000"/>
                  </a:solidFill>
                </a:rPr>
                <a:t>件中</a:t>
              </a:r>
              <a:r>
                <a:rPr kumimoji="1" lang="en-US" altLang="ja-JP" sz="1050" baseline="0">
                  <a:solidFill>
                    <a:srgbClr val="FF0000"/>
                  </a:solidFill>
                </a:rPr>
                <a:t>13</a:t>
              </a:r>
              <a:r>
                <a:rPr kumimoji="1" lang="ja-JP" altLang="en-US" sz="1050" baseline="0">
                  <a:solidFill>
                    <a:srgbClr val="FF0000"/>
                  </a:solidFill>
                </a:rPr>
                <a:t>件ありました</a:t>
              </a:r>
              <a:r>
                <a:rPr lang="ja-JP" altLang="en-US" sz="1050"/>
                <a:t> </a:t>
              </a:r>
              <a:r>
                <a:rPr lang="ja-JP" altLang="en-US" sz="1100" b="0" i="0" u="none" strike="noStrike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　</a:t>
              </a:r>
              <a:r>
                <a:rPr lang="ja-JP" altLang="en-US" sz="1050"/>
                <a:t> </a:t>
              </a:r>
              <a:r>
                <a:rPr lang="ja-JP" altLang="en-US" sz="1100" b="0" i="0" u="none" strike="noStrike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　</a:t>
              </a:r>
              <a:r>
                <a:rPr lang="ja-JP" altLang="en-US" sz="1050"/>
                <a:t> 　　</a:t>
              </a:r>
              <a:endParaRPr kumimoji="1" lang="en-US" altLang="ja-JP" sz="1050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9</xdr:col>
      <xdr:colOff>378820</xdr:colOff>
      <xdr:row>1</xdr:row>
      <xdr:rowOff>28045</xdr:rowOff>
    </xdr:from>
    <xdr:to>
      <xdr:col>17</xdr:col>
      <xdr:colOff>266699</xdr:colOff>
      <xdr:row>12</xdr:row>
      <xdr:rowOff>123825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ACF4432A-5ACE-4DA1-86F4-C98EFF6CF3B4}"/>
            </a:ext>
          </a:extLst>
        </xdr:cNvPr>
        <xdr:cNvGrpSpPr/>
      </xdr:nvGrpSpPr>
      <xdr:grpSpPr>
        <a:xfrm>
          <a:off x="6008095" y="351895"/>
          <a:ext cx="5964829" cy="2257955"/>
          <a:chOff x="6008095" y="351352"/>
          <a:chExt cx="5374279" cy="4049198"/>
        </a:xfrm>
      </xdr:grpSpPr>
      <xdr:sp macro="" textlink="">
        <xdr:nvSpPr>
          <xdr:cNvPr id="17" name="角丸四角形 19">
            <a:extLst>
              <a:ext uri="{FF2B5EF4-FFF2-40B4-BE49-F238E27FC236}">
                <a16:creationId xmlns:a16="http://schemas.microsoft.com/office/drawing/2014/main" id="{14020BEF-71B4-4440-8FF9-2FC4AC6BE2E6}"/>
              </a:ext>
            </a:extLst>
          </xdr:cNvPr>
          <xdr:cNvSpPr/>
        </xdr:nvSpPr>
        <xdr:spPr bwMode="auto">
          <a:xfrm>
            <a:off x="6172199" y="662507"/>
            <a:ext cx="5210175" cy="3738043"/>
          </a:xfrm>
          <a:prstGeom prst="roundRect">
            <a:avLst>
              <a:gd name="adj" fmla="val 1263"/>
            </a:avLst>
          </a:prstGeom>
          <a:noFill/>
          <a:ln w="38100">
            <a:solidFill>
              <a:srgbClr val="FFC000"/>
            </a:solidFill>
            <a:prstDash val="solid"/>
            <a:headEnd type="none" w="med" len="med"/>
            <a:tailEnd type="none" w="med" len="med"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8" name="小波 17">
            <a:extLst>
              <a:ext uri="{FF2B5EF4-FFF2-40B4-BE49-F238E27FC236}">
                <a16:creationId xmlns:a16="http://schemas.microsoft.com/office/drawing/2014/main" id="{7C2D37F0-5939-49DB-A339-B7BCB1CBCAAC}"/>
              </a:ext>
            </a:extLst>
          </xdr:cNvPr>
          <xdr:cNvSpPr/>
        </xdr:nvSpPr>
        <xdr:spPr>
          <a:xfrm rot="21247244">
            <a:off x="6008095" y="351352"/>
            <a:ext cx="1175983" cy="779013"/>
          </a:xfrm>
          <a:prstGeom prst="doubleWave">
            <a:avLst/>
          </a:prstGeom>
          <a:solidFill>
            <a:srgbClr val="FFFF00"/>
          </a:solidFill>
          <a:ln w="571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solidFill>
                  <a:sysClr val="windowText" lastClr="000000"/>
                </a:solidFill>
              </a:rPr>
              <a:t>完成見本</a:t>
            </a:r>
          </a:p>
        </xdr:txBody>
      </xdr:sp>
    </xdr:grpSp>
    <xdr:clientData/>
  </xdr:twoCellAnchor>
  <xdr:twoCellAnchor>
    <xdr:from>
      <xdr:col>7</xdr:col>
      <xdr:colOff>47625</xdr:colOff>
      <xdr:row>16</xdr:row>
      <xdr:rowOff>31978</xdr:rowOff>
    </xdr:from>
    <xdr:to>
      <xdr:col>11</xdr:col>
      <xdr:colOff>504245</xdr:colOff>
      <xdr:row>33</xdr:row>
      <xdr:rowOff>28048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9CECE1F2-F19B-4845-840F-043DBA619F8C}"/>
            </a:ext>
          </a:extLst>
        </xdr:cNvPr>
        <xdr:cNvGrpSpPr/>
      </xdr:nvGrpSpPr>
      <xdr:grpSpPr>
        <a:xfrm>
          <a:off x="4305300" y="3318103"/>
          <a:ext cx="3199820" cy="3396495"/>
          <a:chOff x="4305300" y="3089503"/>
          <a:chExt cx="3199820" cy="2910720"/>
        </a:xfrm>
      </xdr:grpSpPr>
      <xdr:pic>
        <xdr:nvPicPr>
          <xdr:cNvPr id="20" name="図 19">
            <a:extLst>
              <a:ext uri="{FF2B5EF4-FFF2-40B4-BE49-F238E27FC236}">
                <a16:creationId xmlns:a16="http://schemas.microsoft.com/office/drawing/2014/main" id="{A0111B46-8391-4986-B15B-BF9007EB0B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305300" y="3089503"/>
            <a:ext cx="3199820" cy="291072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1" name="角丸四角形 21">
            <a:extLst>
              <a:ext uri="{FF2B5EF4-FFF2-40B4-BE49-F238E27FC236}">
                <a16:creationId xmlns:a16="http://schemas.microsoft.com/office/drawing/2014/main" id="{FE1B1CEC-9F9B-429D-89F9-BC6A86A91C3E}"/>
              </a:ext>
            </a:extLst>
          </xdr:cNvPr>
          <xdr:cNvSpPr/>
        </xdr:nvSpPr>
        <xdr:spPr bwMode="auto">
          <a:xfrm>
            <a:off x="6010275" y="3162300"/>
            <a:ext cx="254366" cy="23645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2" name="角丸四角形 22">
            <a:extLst>
              <a:ext uri="{FF2B5EF4-FFF2-40B4-BE49-F238E27FC236}">
                <a16:creationId xmlns:a16="http://schemas.microsoft.com/office/drawing/2014/main" id="{72DFE87B-A4F6-4834-B395-74BE5B790949}"/>
              </a:ext>
            </a:extLst>
          </xdr:cNvPr>
          <xdr:cNvSpPr/>
        </xdr:nvSpPr>
        <xdr:spPr bwMode="auto">
          <a:xfrm>
            <a:off x="4476750" y="4067175"/>
            <a:ext cx="1733550" cy="23645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6</xdr:col>
      <xdr:colOff>361951</xdr:colOff>
      <xdr:row>6</xdr:row>
      <xdr:rowOff>38100</xdr:rowOff>
    </xdr:from>
    <xdr:to>
      <xdr:col>8</xdr:col>
      <xdr:colOff>295275</xdr:colOff>
      <xdr:row>9</xdr:row>
      <xdr:rowOff>9525</xdr:rowOff>
    </xdr:to>
    <xdr:sp macro="" textlink="">
      <xdr:nvSpPr>
        <xdr:cNvPr id="23" name="角丸四角形吹き出し 24">
          <a:extLst>
            <a:ext uri="{FF2B5EF4-FFF2-40B4-BE49-F238E27FC236}">
              <a16:creationId xmlns:a16="http://schemas.microsoft.com/office/drawing/2014/main" id="{9F55DCA3-C56C-41FA-8413-13E27EFAD60F}"/>
            </a:ext>
          </a:extLst>
        </xdr:cNvPr>
        <xdr:cNvSpPr/>
      </xdr:nvSpPr>
      <xdr:spPr>
        <a:xfrm>
          <a:off x="3933826" y="1238250"/>
          <a:ext cx="1304924" cy="485775"/>
        </a:xfrm>
        <a:prstGeom prst="wedgeRoundRectCallout">
          <a:avLst>
            <a:gd name="adj1" fmla="val -46296"/>
            <a:gd name="adj2" fmla="val 80243"/>
            <a:gd name="adj3" fmla="val 16667"/>
          </a:avLst>
        </a:prstGeom>
        <a:solidFill>
          <a:srgbClr val="FFFF99"/>
        </a:solidFill>
        <a:ln w="6350"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0" lang="ja-JP" altLang="en-US" sz="10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再度クリックで、</a:t>
          </a:r>
          <a:endParaRPr kumimoji="0" lang="en-US" altLang="ja-JP" sz="10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0" lang="ja-JP" altLang="en-US" sz="10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全フィルター解除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571500</xdr:colOff>
      <xdr:row>35</xdr:row>
      <xdr:rowOff>28269</xdr:rowOff>
    </xdr:from>
    <xdr:to>
      <xdr:col>8</xdr:col>
      <xdr:colOff>114300</xdr:colOff>
      <xdr:row>41</xdr:row>
      <xdr:rowOff>57150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C4B766E7-A620-4D12-8CE0-AFB2899731E7}"/>
            </a:ext>
          </a:extLst>
        </xdr:cNvPr>
        <xdr:cNvGrpSpPr/>
      </xdr:nvGrpSpPr>
      <xdr:grpSpPr>
        <a:xfrm>
          <a:off x="714375" y="7114869"/>
          <a:ext cx="4343400" cy="1229031"/>
          <a:chOff x="1343025" y="6495744"/>
          <a:chExt cx="4343400" cy="1057581"/>
        </a:xfrm>
      </xdr:grpSpPr>
      <xdr:pic>
        <xdr:nvPicPr>
          <xdr:cNvPr id="25" name="図 24" descr="https://www.wanichan.com/pc/excel/2016/3/images/27-4.png">
            <a:extLst>
              <a:ext uri="{FF2B5EF4-FFF2-40B4-BE49-F238E27FC236}">
                <a16:creationId xmlns:a16="http://schemas.microsoft.com/office/drawing/2014/main" id="{4D048F8E-64D7-4F24-8E23-F087FB9E823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38915" b="70446"/>
          <a:stretch/>
        </xdr:blipFill>
        <xdr:spPr bwMode="auto">
          <a:xfrm>
            <a:off x="1343025" y="6495744"/>
            <a:ext cx="4343400" cy="105758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角丸四角形 26">
            <a:extLst>
              <a:ext uri="{FF2B5EF4-FFF2-40B4-BE49-F238E27FC236}">
                <a16:creationId xmlns:a16="http://schemas.microsoft.com/office/drawing/2014/main" id="{9C77FCFC-6BA3-4D6C-BAF7-214E30669C42}"/>
              </a:ext>
            </a:extLst>
          </xdr:cNvPr>
          <xdr:cNvSpPr/>
        </xdr:nvSpPr>
        <xdr:spPr bwMode="auto">
          <a:xfrm>
            <a:off x="3562350" y="6734175"/>
            <a:ext cx="388103" cy="1698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7" name="角丸四角形 27">
            <a:extLst>
              <a:ext uri="{FF2B5EF4-FFF2-40B4-BE49-F238E27FC236}">
                <a16:creationId xmlns:a16="http://schemas.microsoft.com/office/drawing/2014/main" id="{EF33B377-2729-439B-96CA-51C79FD6EE00}"/>
              </a:ext>
            </a:extLst>
          </xdr:cNvPr>
          <xdr:cNvSpPr/>
        </xdr:nvSpPr>
        <xdr:spPr bwMode="auto">
          <a:xfrm>
            <a:off x="5133975" y="6943725"/>
            <a:ext cx="388103" cy="1698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266699</xdr:rowOff>
    </xdr:from>
    <xdr:to>
      <xdr:col>16</xdr:col>
      <xdr:colOff>9525</xdr:colOff>
      <xdr:row>1</xdr:row>
      <xdr:rowOff>20326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9458E73A-1ED4-4ED9-A63A-EF510E3E8660}"/>
            </a:ext>
          </a:extLst>
        </xdr:cNvPr>
        <xdr:cNvSpPr>
          <a:spLocks noChangeShapeType="1"/>
        </xdr:cNvSpPr>
      </xdr:nvSpPr>
      <xdr:spPr bwMode="auto">
        <a:xfrm>
          <a:off x="180975" y="266699"/>
          <a:ext cx="8115300" cy="20327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133350</xdr:colOff>
      <xdr:row>1</xdr:row>
      <xdr:rowOff>152400</xdr:rowOff>
    </xdr:from>
    <xdr:to>
      <xdr:col>9</xdr:col>
      <xdr:colOff>447675</xdr:colOff>
      <xdr:row>4</xdr:row>
      <xdr:rowOff>95250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F25E629-29EF-4DCD-B5A4-C05CE0D86CFC}"/>
            </a:ext>
          </a:extLst>
        </xdr:cNvPr>
        <xdr:cNvSpPr txBox="1"/>
      </xdr:nvSpPr>
      <xdr:spPr>
        <a:xfrm>
          <a:off x="4543425" y="419100"/>
          <a:ext cx="3143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10</xdr:col>
      <xdr:colOff>171450</xdr:colOff>
      <xdr:row>1</xdr:row>
      <xdr:rowOff>152400</xdr:rowOff>
    </xdr:from>
    <xdr:to>
      <xdr:col>10</xdr:col>
      <xdr:colOff>485775</xdr:colOff>
      <xdr:row>4</xdr:row>
      <xdr:rowOff>114300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A63FF74-4B50-44C0-BEFF-7E9D5DB9DD2D}"/>
            </a:ext>
          </a:extLst>
        </xdr:cNvPr>
        <xdr:cNvSpPr txBox="1"/>
      </xdr:nvSpPr>
      <xdr:spPr>
        <a:xfrm>
          <a:off x="5200650" y="419100"/>
          <a:ext cx="314325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②↓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11</xdr:col>
      <xdr:colOff>142875</xdr:colOff>
      <xdr:row>1</xdr:row>
      <xdr:rowOff>152399</xdr:rowOff>
    </xdr:from>
    <xdr:to>
      <xdr:col>11</xdr:col>
      <xdr:colOff>457200</xdr:colOff>
      <xdr:row>4</xdr:row>
      <xdr:rowOff>161924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82F7C361-D3D0-4873-B41D-177F74488888}"/>
            </a:ext>
          </a:extLst>
        </xdr:cNvPr>
        <xdr:cNvSpPr txBox="1"/>
      </xdr:nvSpPr>
      <xdr:spPr>
        <a:xfrm>
          <a:off x="5857875" y="419099"/>
          <a:ext cx="31432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③↓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180975</xdr:colOff>
      <xdr:row>1</xdr:row>
      <xdr:rowOff>152399</xdr:rowOff>
    </xdr:from>
    <xdr:to>
      <xdr:col>12</xdr:col>
      <xdr:colOff>495300</xdr:colOff>
      <xdr:row>4</xdr:row>
      <xdr:rowOff>123824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4A7807C-49DA-4F01-B0B6-3E978847B882}"/>
            </a:ext>
          </a:extLst>
        </xdr:cNvPr>
        <xdr:cNvSpPr txBox="1"/>
      </xdr:nvSpPr>
      <xdr:spPr>
        <a:xfrm>
          <a:off x="6581775" y="419099"/>
          <a:ext cx="314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④↓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15</xdr:col>
      <xdr:colOff>66675</xdr:colOff>
      <xdr:row>1</xdr:row>
      <xdr:rowOff>152400</xdr:rowOff>
    </xdr:from>
    <xdr:to>
      <xdr:col>15</xdr:col>
      <xdr:colOff>381000</xdr:colOff>
      <xdr:row>4</xdr:row>
      <xdr:rowOff>180975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B3F1F25-E5AE-42E4-9582-46EB228668B2}"/>
            </a:ext>
          </a:extLst>
        </xdr:cNvPr>
        <xdr:cNvSpPr txBox="1"/>
      </xdr:nvSpPr>
      <xdr:spPr>
        <a:xfrm>
          <a:off x="7848600" y="419100"/>
          <a:ext cx="314325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⑤↓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0</xdr:rowOff>
    </xdr:from>
    <xdr:to>
      <xdr:col>13</xdr:col>
      <xdr:colOff>0</xdr:colOff>
      <xdr:row>1</xdr:row>
      <xdr:rowOff>28575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42DF1896-64AB-45DF-9379-85B45262988A}"/>
            </a:ext>
          </a:extLst>
        </xdr:cNvPr>
        <xdr:cNvSpPr>
          <a:spLocks noChangeShapeType="1"/>
        </xdr:cNvSpPr>
      </xdr:nvSpPr>
      <xdr:spPr bwMode="auto">
        <a:xfrm flipV="1">
          <a:off x="123825" y="266700"/>
          <a:ext cx="6505575" cy="2857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12</xdr:col>
      <xdr:colOff>47625</xdr:colOff>
      <xdr:row>15</xdr:row>
      <xdr:rowOff>9525</xdr:rowOff>
    </xdr:from>
    <xdr:to>
      <xdr:col>13</xdr:col>
      <xdr:colOff>352425</xdr:colOff>
      <xdr:row>16</xdr:row>
      <xdr:rowOff>38100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E6A6FD8-F6CD-4293-BEE9-BD354015B692}"/>
            </a:ext>
          </a:extLst>
        </xdr:cNvPr>
        <xdr:cNvSpPr txBox="1"/>
      </xdr:nvSpPr>
      <xdr:spPr>
        <a:xfrm>
          <a:off x="6467475" y="3162300"/>
          <a:ext cx="514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28576</xdr:colOff>
      <xdr:row>6</xdr:row>
      <xdr:rowOff>9525</xdr:rowOff>
    </xdr:from>
    <xdr:to>
      <xdr:col>13</xdr:col>
      <xdr:colOff>142876</xdr:colOff>
      <xdr:row>14</xdr:row>
      <xdr:rowOff>0</xdr:rowOff>
    </xdr:to>
    <xdr:sp macro="" textlink="">
      <xdr:nvSpPr>
        <xdr:cNvPr id="4" name="右中かっこ 3">
          <a:extLst>
            <a:ext uri="{FF2B5EF4-FFF2-40B4-BE49-F238E27FC236}">
              <a16:creationId xmlns:a16="http://schemas.microsoft.com/office/drawing/2014/main" id="{8857EC49-D2B5-4E89-9CCD-6F50ABD7C785}"/>
            </a:ext>
          </a:extLst>
        </xdr:cNvPr>
        <xdr:cNvSpPr/>
      </xdr:nvSpPr>
      <xdr:spPr>
        <a:xfrm>
          <a:off x="6448426" y="1571625"/>
          <a:ext cx="323850" cy="1362075"/>
        </a:xfrm>
        <a:prstGeom prst="rightBrace">
          <a:avLst>
            <a:gd name="adj1" fmla="val 8333"/>
            <a:gd name="adj2" fmla="val 4856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200024</xdr:colOff>
      <xdr:row>9</xdr:row>
      <xdr:rowOff>9525</xdr:rowOff>
    </xdr:from>
    <xdr:to>
      <xdr:col>13</xdr:col>
      <xdr:colOff>609599</xdr:colOff>
      <xdr:row>10</xdr:row>
      <xdr:rowOff>66675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1D23FD3-F615-4ECC-939E-9040C95234E6}"/>
            </a:ext>
          </a:extLst>
        </xdr:cNvPr>
        <xdr:cNvSpPr txBox="1"/>
      </xdr:nvSpPr>
      <xdr:spPr>
        <a:xfrm>
          <a:off x="6829424" y="2143125"/>
          <a:ext cx="4095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②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923925</xdr:colOff>
      <xdr:row>0</xdr:row>
      <xdr:rowOff>76200</xdr:rowOff>
    </xdr:from>
    <xdr:to>
      <xdr:col>1</xdr:col>
      <xdr:colOff>1085850</xdr:colOff>
      <xdr:row>1</xdr:row>
      <xdr:rowOff>123825</xdr:rowOff>
    </xdr:to>
    <xdr:sp macro="" textlink="">
      <xdr:nvSpPr>
        <xdr:cNvPr id="2" name="WordArt 7">
          <a:extLst>
            <a:ext uri="{FF2B5EF4-FFF2-40B4-BE49-F238E27FC236}">
              <a16:creationId xmlns:a16="http://schemas.microsoft.com/office/drawing/2014/main" id="{63382C40-5484-44D6-AC71-5477339E046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14425" y="76200"/>
          <a:ext cx="0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808080"/>
              </a:solidFill>
              <a:effectLst/>
              <a:latin typeface="ＭＳ Ｐゴシック"/>
              <a:ea typeface="ＭＳ Ｐゴシック"/>
            </a:rPr>
            <a:t>①</a:t>
          </a:r>
        </a:p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808080"/>
              </a:solidFill>
              <a:effectLst/>
              <a:latin typeface="ＭＳ Ｐゴシック"/>
              <a:ea typeface="ＭＳ Ｐゴシック"/>
            </a:rPr>
            <a:t>↓</a:t>
          </a:r>
        </a:p>
      </xdr:txBody>
    </xdr:sp>
    <xdr:clientData/>
  </xdr:twoCellAnchor>
  <xdr:twoCellAnchor>
    <xdr:from>
      <xdr:col>1</xdr:col>
      <xdr:colOff>9525</xdr:colOff>
      <xdr:row>1</xdr:row>
      <xdr:rowOff>28575</xdr:rowOff>
    </xdr:from>
    <xdr:to>
      <xdr:col>9</xdr:col>
      <xdr:colOff>0</xdr:colOff>
      <xdr:row>1</xdr:row>
      <xdr:rowOff>38100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B34FFCBB-9262-4E96-A57E-9CAE47E8ED13}"/>
            </a:ext>
          </a:extLst>
        </xdr:cNvPr>
        <xdr:cNvSpPr>
          <a:spLocks noChangeShapeType="1"/>
        </xdr:cNvSpPr>
      </xdr:nvSpPr>
      <xdr:spPr bwMode="auto">
        <a:xfrm>
          <a:off x="228600" y="295275"/>
          <a:ext cx="442912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6</xdr:col>
      <xdr:colOff>47625</xdr:colOff>
      <xdr:row>7</xdr:row>
      <xdr:rowOff>209550</xdr:rowOff>
    </xdr:from>
    <xdr:ext cx="184731" cy="26456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9512FCB-A581-498C-B4ED-2D9396EB312A}"/>
            </a:ext>
          </a:extLst>
        </xdr:cNvPr>
        <xdr:cNvSpPr txBox="1"/>
      </xdr:nvSpPr>
      <xdr:spPr>
        <a:xfrm>
          <a:off x="3524250" y="179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323850</xdr:colOff>
      <xdr:row>3</xdr:row>
      <xdr:rowOff>0</xdr:rowOff>
    </xdr:from>
    <xdr:ext cx="184731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ABF05FC-427B-4227-ADC9-63C2AF5A20BE}"/>
            </a:ext>
          </a:extLst>
        </xdr:cNvPr>
        <xdr:cNvSpPr txBox="1"/>
      </xdr:nvSpPr>
      <xdr:spPr>
        <a:xfrm>
          <a:off x="3800475" y="66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38100</xdr:colOff>
      <xdr:row>5</xdr:row>
      <xdr:rowOff>9525</xdr:rowOff>
    </xdr:from>
    <xdr:to>
      <xdr:col>4</xdr:col>
      <xdr:colOff>552450</xdr:colOff>
      <xdr:row>6</xdr:row>
      <xdr:rowOff>9525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C8D8A4C-E4A2-4AC2-9363-5F380972343E}"/>
            </a:ext>
          </a:extLst>
        </xdr:cNvPr>
        <xdr:cNvSpPr txBox="1"/>
      </xdr:nvSpPr>
      <xdr:spPr>
        <a:xfrm>
          <a:off x="2333625" y="1133475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4</xdr:col>
      <xdr:colOff>38100</xdr:colOff>
      <xdr:row>7</xdr:row>
      <xdr:rowOff>0</xdr:rowOff>
    </xdr:from>
    <xdr:to>
      <xdr:col>4</xdr:col>
      <xdr:colOff>552450</xdr:colOff>
      <xdr:row>8</xdr:row>
      <xdr:rowOff>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985F2E1-4D8D-4E1F-9185-8265CC6D13D4}"/>
            </a:ext>
          </a:extLst>
        </xdr:cNvPr>
        <xdr:cNvSpPr txBox="1"/>
      </xdr:nvSpPr>
      <xdr:spPr>
        <a:xfrm>
          <a:off x="2333625" y="1581150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←②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7</xdr:col>
      <xdr:colOff>28575</xdr:colOff>
      <xdr:row>10</xdr:row>
      <xdr:rowOff>9525</xdr:rowOff>
    </xdr:from>
    <xdr:to>
      <xdr:col>7</xdr:col>
      <xdr:colOff>542925</xdr:colOff>
      <xdr:row>11</xdr:row>
      <xdr:rowOff>9525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B919AD2-5C75-4924-8456-3251D0311BA6}"/>
            </a:ext>
          </a:extLst>
        </xdr:cNvPr>
        <xdr:cNvSpPr txBox="1"/>
      </xdr:nvSpPr>
      <xdr:spPr>
        <a:xfrm>
          <a:off x="4095750" y="2276475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←③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7</xdr:col>
      <xdr:colOff>28575</xdr:colOff>
      <xdr:row>11</xdr:row>
      <xdr:rowOff>57150</xdr:rowOff>
    </xdr:from>
    <xdr:to>
      <xdr:col>7</xdr:col>
      <xdr:colOff>542925</xdr:colOff>
      <xdr:row>12</xdr:row>
      <xdr:rowOff>57150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7F697B5A-D254-44BB-AA56-CB0833A2D4D4}"/>
            </a:ext>
          </a:extLst>
        </xdr:cNvPr>
        <xdr:cNvSpPr txBox="1"/>
      </xdr:nvSpPr>
      <xdr:spPr>
        <a:xfrm>
          <a:off x="4095750" y="2552700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←④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1</xdr:row>
      <xdr:rowOff>66675</xdr:rowOff>
    </xdr:from>
    <xdr:to>
      <xdr:col>12</xdr:col>
      <xdr:colOff>561976</xdr:colOff>
      <xdr:row>1</xdr:row>
      <xdr:rowOff>69456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2077816F-E7C0-4665-8196-768B268B63AC}"/>
            </a:ext>
          </a:extLst>
        </xdr:cNvPr>
        <xdr:cNvSpPr>
          <a:spLocks noChangeShapeType="1"/>
        </xdr:cNvSpPr>
      </xdr:nvSpPr>
      <xdr:spPr bwMode="auto">
        <a:xfrm flipV="1">
          <a:off x="114301" y="390525"/>
          <a:ext cx="7715250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0</xdr:col>
      <xdr:colOff>371476</xdr:colOff>
      <xdr:row>20</xdr:row>
      <xdr:rowOff>104776</xdr:rowOff>
    </xdr:from>
    <xdr:to>
      <xdr:col>6</xdr:col>
      <xdr:colOff>262313</xdr:colOff>
      <xdr:row>33</xdr:row>
      <xdr:rowOff>147140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6C4D7A3-D41E-4834-A4F0-CBFE17B29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6" y="3733801"/>
          <a:ext cx="3319837" cy="232836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371476</xdr:colOff>
      <xdr:row>15</xdr:row>
      <xdr:rowOff>88656</xdr:rowOff>
    </xdr:from>
    <xdr:to>
      <xdr:col>8</xdr:col>
      <xdr:colOff>447676</xdr:colOff>
      <xdr:row>19</xdr:row>
      <xdr:rowOff>171284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A73B353-EFB9-4AEF-ACF8-F8226CC391CB}"/>
            </a:ext>
          </a:extLst>
        </xdr:cNvPr>
        <xdr:cNvGrpSpPr/>
      </xdr:nvGrpSpPr>
      <xdr:grpSpPr>
        <a:xfrm>
          <a:off x="371476" y="2860431"/>
          <a:ext cx="4876800" cy="768428"/>
          <a:chOff x="428626" y="2717556"/>
          <a:chExt cx="4876800" cy="768428"/>
        </a:xfrm>
      </xdr:grpSpPr>
      <xdr:pic>
        <xdr:nvPicPr>
          <xdr:cNvPr id="5" name="図 4" descr="https://www.wanichan.com/pc/excel/2016/2/images/10-1.png">
            <a:extLst>
              <a:ext uri="{FF2B5EF4-FFF2-40B4-BE49-F238E27FC236}">
                <a16:creationId xmlns:a16="http://schemas.microsoft.com/office/drawing/2014/main" id="{98DB9D41-8A15-485A-8899-5A70BF62C66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" t="4354" r="25439" b="77213"/>
          <a:stretch/>
        </xdr:blipFill>
        <xdr:spPr bwMode="auto">
          <a:xfrm>
            <a:off x="428626" y="2717556"/>
            <a:ext cx="4876800" cy="7684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角丸四角形 6">
            <a:extLst>
              <a:ext uri="{FF2B5EF4-FFF2-40B4-BE49-F238E27FC236}">
                <a16:creationId xmlns:a16="http://schemas.microsoft.com/office/drawing/2014/main" id="{1EEE1083-546B-486F-8E77-F28E52CFAF81}"/>
              </a:ext>
            </a:extLst>
          </xdr:cNvPr>
          <xdr:cNvSpPr/>
        </xdr:nvSpPr>
        <xdr:spPr bwMode="auto">
          <a:xfrm>
            <a:off x="2457450" y="2733675"/>
            <a:ext cx="304800" cy="1524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7" name="角丸四角形 7">
            <a:extLst>
              <a:ext uri="{FF2B5EF4-FFF2-40B4-BE49-F238E27FC236}">
                <a16:creationId xmlns:a16="http://schemas.microsoft.com/office/drawing/2014/main" id="{01E7E080-EB04-4A72-A021-52BCA76AA193}"/>
              </a:ext>
            </a:extLst>
          </xdr:cNvPr>
          <xdr:cNvSpPr/>
        </xdr:nvSpPr>
        <xdr:spPr bwMode="auto">
          <a:xfrm>
            <a:off x="4419600" y="2943224"/>
            <a:ext cx="381000" cy="409576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228600</xdr:colOff>
      <xdr:row>23</xdr:row>
      <xdr:rowOff>47625</xdr:rowOff>
    </xdr:from>
    <xdr:to>
      <xdr:col>7</xdr:col>
      <xdr:colOff>200025</xdr:colOff>
      <xdr:row>36</xdr:row>
      <xdr:rowOff>47625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74C1A32D-B3D2-4161-BBC4-9C565AB24927}"/>
            </a:ext>
          </a:extLst>
        </xdr:cNvPr>
        <xdr:cNvGrpSpPr/>
      </xdr:nvGrpSpPr>
      <xdr:grpSpPr>
        <a:xfrm>
          <a:off x="1400175" y="4191000"/>
          <a:ext cx="2914650" cy="2371725"/>
          <a:chOff x="3181350" y="3429000"/>
          <a:chExt cx="2667000" cy="1896878"/>
        </a:xfrm>
      </xdr:grpSpPr>
      <xdr:pic>
        <xdr:nvPicPr>
          <xdr:cNvPr id="9" name="図 8">
            <a:extLst>
              <a:ext uri="{FF2B5EF4-FFF2-40B4-BE49-F238E27FC236}">
                <a16:creationId xmlns:a16="http://schemas.microsoft.com/office/drawing/2014/main" id="{1DFBC057-2C7B-4535-98CC-38A8A93213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181350" y="3429000"/>
            <a:ext cx="2667000" cy="1896878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0" name="角丸四角形 8">
            <a:extLst>
              <a:ext uri="{FF2B5EF4-FFF2-40B4-BE49-F238E27FC236}">
                <a16:creationId xmlns:a16="http://schemas.microsoft.com/office/drawing/2014/main" id="{E3F11E37-532B-47C8-B4F5-4703014F5917}"/>
              </a:ext>
            </a:extLst>
          </xdr:cNvPr>
          <xdr:cNvSpPr/>
        </xdr:nvSpPr>
        <xdr:spPr bwMode="auto">
          <a:xfrm>
            <a:off x="3238499" y="4029074"/>
            <a:ext cx="447675" cy="1809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276225</xdr:colOff>
      <xdr:row>1</xdr:row>
      <xdr:rowOff>133350</xdr:rowOff>
    </xdr:from>
    <xdr:to>
      <xdr:col>9</xdr:col>
      <xdr:colOff>276225</xdr:colOff>
      <xdr:row>32</xdr:row>
      <xdr:rowOff>161925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594A2177-2C9F-4B03-B2B0-C2F5618B3EFE}"/>
            </a:ext>
          </a:extLst>
        </xdr:cNvPr>
        <xdr:cNvCxnSpPr>
          <a:cxnSpLocks noChangeShapeType="1"/>
        </xdr:cNvCxnSpPr>
      </xdr:nvCxnSpPr>
      <xdr:spPr bwMode="auto">
        <a:xfrm>
          <a:off x="5762625" y="457200"/>
          <a:ext cx="0" cy="53911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4</xdr:col>
      <xdr:colOff>85725</xdr:colOff>
      <xdr:row>28</xdr:row>
      <xdr:rowOff>38100</xdr:rowOff>
    </xdr:from>
    <xdr:to>
      <xdr:col>9</xdr:col>
      <xdr:colOff>37480</xdr:colOff>
      <xdr:row>39</xdr:row>
      <xdr:rowOff>85284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5CA6BADD-0F75-4989-B10A-605C7CEBDC54}"/>
            </a:ext>
          </a:extLst>
        </xdr:cNvPr>
        <xdr:cNvGrpSpPr/>
      </xdr:nvGrpSpPr>
      <xdr:grpSpPr>
        <a:xfrm>
          <a:off x="2466975" y="5038725"/>
          <a:ext cx="3056905" cy="2161734"/>
          <a:chOff x="438150" y="5857875"/>
          <a:chExt cx="4961905" cy="3533334"/>
        </a:xfrm>
      </xdr:grpSpPr>
      <xdr:pic>
        <xdr:nvPicPr>
          <xdr:cNvPr id="13" name="図 12">
            <a:extLst>
              <a:ext uri="{FF2B5EF4-FFF2-40B4-BE49-F238E27FC236}">
                <a16:creationId xmlns:a16="http://schemas.microsoft.com/office/drawing/2014/main" id="{53D3AF0D-D0D3-46D4-95EF-83355971E0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38150" y="5857875"/>
            <a:ext cx="4961905" cy="3533334"/>
          </a:xfrm>
          <a:prstGeom prst="rect">
            <a:avLst/>
          </a:prstGeom>
        </xdr:spPr>
      </xdr:pic>
      <xdr:sp macro="" textlink="">
        <xdr:nvSpPr>
          <xdr:cNvPr id="14" name="角丸四角形 12">
            <a:extLst>
              <a:ext uri="{FF2B5EF4-FFF2-40B4-BE49-F238E27FC236}">
                <a16:creationId xmlns:a16="http://schemas.microsoft.com/office/drawing/2014/main" id="{3DE33B70-7630-4251-87FA-C5BB785A8A47}"/>
              </a:ext>
            </a:extLst>
          </xdr:cNvPr>
          <xdr:cNvSpPr/>
        </xdr:nvSpPr>
        <xdr:spPr bwMode="auto">
          <a:xfrm>
            <a:off x="1066800" y="7362825"/>
            <a:ext cx="4210050" cy="2857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13</xdr:row>
      <xdr:rowOff>123825</xdr:rowOff>
    </xdr:from>
    <xdr:to>
      <xdr:col>7</xdr:col>
      <xdr:colOff>533400</xdr:colOff>
      <xdr:row>29</xdr:row>
      <xdr:rowOff>93438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2543175"/>
          <a:ext cx="3086100" cy="276996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381000</xdr:colOff>
      <xdr:row>9</xdr:row>
      <xdr:rowOff>66675</xdr:rowOff>
    </xdr:from>
    <xdr:to>
      <xdr:col>7</xdr:col>
      <xdr:colOff>180975</xdr:colOff>
      <xdr:row>13</xdr:row>
      <xdr:rowOff>34332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6596" r="12801"/>
        <a:stretch/>
      </xdr:blipFill>
      <xdr:spPr>
        <a:xfrm>
          <a:off x="523875" y="1743075"/>
          <a:ext cx="2714625" cy="71060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1</xdr:col>
      <xdr:colOff>466726</xdr:colOff>
      <xdr:row>18</xdr:row>
      <xdr:rowOff>133350</xdr:rowOff>
    </xdr:from>
    <xdr:to>
      <xdr:col>3</xdr:col>
      <xdr:colOff>419101</xdr:colOff>
      <xdr:row>20</xdr:row>
      <xdr:rowOff>9525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609601" y="3409950"/>
          <a:ext cx="781050" cy="2190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419100</xdr:colOff>
      <xdr:row>22</xdr:row>
      <xdr:rowOff>133349</xdr:rowOff>
    </xdr:from>
    <xdr:to>
      <xdr:col>3</xdr:col>
      <xdr:colOff>476250</xdr:colOff>
      <xdr:row>24</xdr:row>
      <xdr:rowOff>95250</xdr:rowOff>
    </xdr:to>
    <xdr:sp macro="" textlink="">
      <xdr:nvSpPr>
        <xdr:cNvPr id="5" name="Oval 10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561975" y="4095749"/>
          <a:ext cx="885825" cy="333376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885825</xdr:colOff>
      <xdr:row>24</xdr:row>
      <xdr:rowOff>57150</xdr:rowOff>
    </xdr:from>
    <xdr:to>
      <xdr:col>7</xdr:col>
      <xdr:colOff>361950</xdr:colOff>
      <xdr:row>26</xdr:row>
      <xdr:rowOff>38100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1857375" y="4391025"/>
          <a:ext cx="1562100" cy="352425"/>
        </a:xfrm>
        <a:prstGeom prst="borderCallout1">
          <a:avLst>
            <a:gd name="adj1" fmla="val 49258"/>
            <a:gd name="adj2" fmla="val -1865"/>
            <a:gd name="adj3" fmla="val -35747"/>
            <a:gd name="adj4" fmla="val -25312"/>
          </a:avLst>
        </a:prstGeom>
        <a:solidFill>
          <a:srgbClr val="FFCCFF"/>
        </a:solidFill>
        <a:ln w="9525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ctr" anchorCtr="0" upright="1"/>
        <a:lstStyle/>
        <a:p>
          <a:pPr rtl="0"/>
          <a:r>
            <a:rPr lang="ja-JP" altLang="en-US" sz="1000" b="0" i="0" u="none" strike="noStrike" baseline="0">
              <a:solidFill>
                <a:srgbClr val="000000"/>
              </a:solidFill>
              <a:latin typeface="+mj-ea"/>
              <a:ea typeface="+mj-ea"/>
            </a:rPr>
            <a:t>例）　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+mj-ea"/>
              <a:ea typeface="+mj-ea"/>
            </a:rPr>
            <a:t>A,B,C(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+mj-ea"/>
              <a:ea typeface="+mj-ea"/>
            </a:rPr>
            <a:t>カンマで区切る）</a:t>
          </a:r>
          <a:endParaRPr lang="en-US" altLang="ja-JP" sz="10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142875</xdr:colOff>
      <xdr:row>11</xdr:row>
      <xdr:rowOff>76201</xdr:rowOff>
    </xdr:from>
    <xdr:to>
      <xdr:col>7</xdr:col>
      <xdr:colOff>161925</xdr:colOff>
      <xdr:row>12</xdr:row>
      <xdr:rowOff>76201</xdr:rowOff>
    </xdr:to>
    <xdr:sp macro="" textlink="">
      <xdr:nvSpPr>
        <xdr:cNvPr id="8" name="Oval 10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Arrowheads="1"/>
        </xdr:cNvSpPr>
      </xdr:nvSpPr>
      <xdr:spPr bwMode="auto">
        <a:xfrm>
          <a:off x="2514600" y="2152651"/>
          <a:ext cx="704850" cy="1714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390525</xdr:colOff>
      <xdr:row>9</xdr:row>
      <xdr:rowOff>47626</xdr:rowOff>
    </xdr:from>
    <xdr:to>
      <xdr:col>2</xdr:col>
      <xdr:colOff>142876</xdr:colOff>
      <xdr:row>10</xdr:row>
      <xdr:rowOff>38101</xdr:rowOff>
    </xdr:to>
    <xdr:sp macro="" textlink="">
      <xdr:nvSpPr>
        <xdr:cNvPr id="9" name="Oval 10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Arrowheads="1"/>
        </xdr:cNvSpPr>
      </xdr:nvSpPr>
      <xdr:spPr bwMode="auto">
        <a:xfrm>
          <a:off x="533400" y="1724026"/>
          <a:ext cx="276226" cy="1905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57150</xdr:colOff>
      <xdr:row>18</xdr:row>
      <xdr:rowOff>133350</xdr:rowOff>
    </xdr:from>
    <xdr:to>
      <xdr:col>1</xdr:col>
      <xdr:colOff>381000</xdr:colOff>
      <xdr:row>20</xdr:row>
      <xdr:rowOff>76200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200025" y="3409950"/>
          <a:ext cx="3238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ln>
                <a:noFill/>
              </a:ln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1</xdr:col>
      <xdr:colOff>9525</xdr:colOff>
      <xdr:row>23</xdr:row>
      <xdr:rowOff>9525</xdr:rowOff>
    </xdr:from>
    <xdr:to>
      <xdr:col>1</xdr:col>
      <xdr:colOff>333375</xdr:colOff>
      <xdr:row>24</xdr:row>
      <xdr:rowOff>95250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152400" y="4143375"/>
          <a:ext cx="32385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ln>
                <a:noFill/>
              </a:ln>
              <a:solidFill>
                <a:srgbClr val="FF0000"/>
              </a:solidFill>
            </a:rPr>
            <a:t>④</a:t>
          </a:r>
          <a:endParaRPr kumimoji="1" lang="en-US" altLang="ja-JP" sz="1200" b="1">
            <a:ln>
              <a:noFill/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466725</xdr:colOff>
      <xdr:row>2</xdr:row>
      <xdr:rowOff>104775</xdr:rowOff>
    </xdr:from>
    <xdr:to>
      <xdr:col>9</xdr:col>
      <xdr:colOff>476249</xdr:colOff>
      <xdr:row>24</xdr:row>
      <xdr:rowOff>171450</xdr:rowOff>
    </xdr:to>
    <xdr:cxnSp macro="">
      <xdr:nvCxnSpPr>
        <xdr:cNvPr id="13" name="直線コネクタ 3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CxnSpPr>
          <a:cxnSpLocks noChangeShapeType="1"/>
        </xdr:cNvCxnSpPr>
      </xdr:nvCxnSpPr>
      <xdr:spPr bwMode="auto">
        <a:xfrm flipH="1">
          <a:off x="4791075" y="552450"/>
          <a:ext cx="9524" cy="39528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7</xdr:col>
      <xdr:colOff>619125</xdr:colOff>
      <xdr:row>23</xdr:row>
      <xdr:rowOff>38208</xdr:rowOff>
    </xdr:from>
    <xdr:to>
      <xdr:col>9</xdr:col>
      <xdr:colOff>228600</xdr:colOff>
      <xdr:row>26</xdr:row>
      <xdr:rowOff>47626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76650" y="4172058"/>
          <a:ext cx="876300" cy="5809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47625</xdr:colOff>
      <xdr:row>1</xdr:row>
      <xdr:rowOff>66675</xdr:rowOff>
    </xdr:from>
    <xdr:to>
      <xdr:col>13</xdr:col>
      <xdr:colOff>171450</xdr:colOff>
      <xdr:row>1</xdr:row>
      <xdr:rowOff>66675</xdr:rowOff>
    </xdr:to>
    <xdr:sp macro="" textlink="">
      <xdr:nvSpPr>
        <xdr:cNvPr id="15" name="Line 6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 flipV="1">
          <a:off x="47625" y="390525"/>
          <a:ext cx="755332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352424</xdr:colOff>
      <xdr:row>8</xdr:row>
      <xdr:rowOff>95249</xdr:rowOff>
    </xdr:from>
    <xdr:to>
      <xdr:col>7</xdr:col>
      <xdr:colOff>332885</xdr:colOff>
      <xdr:row>23</xdr:row>
      <xdr:rowOff>56705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643"/>
        <a:stretch/>
      </xdr:blipFill>
      <xdr:spPr>
        <a:xfrm>
          <a:off x="495299" y="1828799"/>
          <a:ext cx="3104661" cy="27713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371475</xdr:colOff>
      <xdr:row>4</xdr:row>
      <xdr:rowOff>75393</xdr:rowOff>
    </xdr:from>
    <xdr:to>
      <xdr:col>6</xdr:col>
      <xdr:colOff>457200</xdr:colOff>
      <xdr:row>7</xdr:row>
      <xdr:rowOff>128775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36596" r="12801"/>
        <a:stretch/>
      </xdr:blipFill>
      <xdr:spPr>
        <a:xfrm>
          <a:off x="514350" y="932643"/>
          <a:ext cx="2714625" cy="71060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2</xdr:col>
      <xdr:colOff>47626</xdr:colOff>
      <xdr:row>12</xdr:row>
      <xdr:rowOff>142875</xdr:rowOff>
    </xdr:from>
    <xdr:to>
      <xdr:col>3</xdr:col>
      <xdr:colOff>523876</xdr:colOff>
      <xdr:row>14</xdr:row>
      <xdr:rowOff>19050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rrowheads="1"/>
        </xdr:cNvSpPr>
      </xdr:nvSpPr>
      <xdr:spPr bwMode="auto">
        <a:xfrm>
          <a:off x="714376" y="2647950"/>
          <a:ext cx="781050" cy="2190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514350</xdr:colOff>
      <xdr:row>16</xdr:row>
      <xdr:rowOff>66674</xdr:rowOff>
    </xdr:from>
    <xdr:to>
      <xdr:col>6</xdr:col>
      <xdr:colOff>400050</xdr:colOff>
      <xdr:row>18</xdr:row>
      <xdr:rowOff>95250</xdr:rowOff>
    </xdr:to>
    <xdr:sp macro="" textlink="">
      <xdr:nvSpPr>
        <xdr:cNvPr id="5" name="Oval 10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rrowheads="1"/>
        </xdr:cNvSpPr>
      </xdr:nvSpPr>
      <xdr:spPr bwMode="auto">
        <a:xfrm>
          <a:off x="657225" y="3257549"/>
          <a:ext cx="2514600" cy="371476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123825</xdr:colOff>
      <xdr:row>6</xdr:row>
      <xdr:rowOff>57151</xdr:rowOff>
    </xdr:from>
    <xdr:to>
      <xdr:col>6</xdr:col>
      <xdr:colOff>485775</xdr:colOff>
      <xdr:row>7</xdr:row>
      <xdr:rowOff>0</xdr:rowOff>
    </xdr:to>
    <xdr:sp macro="" textlink="">
      <xdr:nvSpPr>
        <xdr:cNvPr id="8" name="Oval 10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>
          <a:spLocks noChangeArrowheads="1"/>
        </xdr:cNvSpPr>
      </xdr:nvSpPr>
      <xdr:spPr bwMode="auto">
        <a:xfrm>
          <a:off x="2495550" y="1352551"/>
          <a:ext cx="762000" cy="161924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352425</xdr:colOff>
      <xdr:row>4</xdr:row>
      <xdr:rowOff>76201</xdr:rowOff>
    </xdr:from>
    <xdr:to>
      <xdr:col>2</xdr:col>
      <xdr:colOff>104776</xdr:colOff>
      <xdr:row>5</xdr:row>
      <xdr:rowOff>47626</xdr:rowOff>
    </xdr:to>
    <xdr:sp macro="" textlink="">
      <xdr:nvSpPr>
        <xdr:cNvPr id="9" name="Oval 10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>
          <a:spLocks noChangeArrowheads="1"/>
        </xdr:cNvSpPr>
      </xdr:nvSpPr>
      <xdr:spPr bwMode="auto">
        <a:xfrm>
          <a:off x="495300" y="933451"/>
          <a:ext cx="276226" cy="1905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609601</xdr:colOff>
      <xdr:row>19</xdr:row>
      <xdr:rowOff>85724</xdr:rowOff>
    </xdr:from>
    <xdr:to>
      <xdr:col>6</xdr:col>
      <xdr:colOff>266700</xdr:colOff>
      <xdr:row>21</xdr:row>
      <xdr:rowOff>95249</xdr:rowOff>
    </xdr:to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>
          <a:spLocks noChangeArrowheads="1"/>
        </xdr:cNvSpPr>
      </xdr:nvSpPr>
      <xdr:spPr bwMode="auto">
        <a:xfrm>
          <a:off x="1581151" y="3790949"/>
          <a:ext cx="1457324" cy="352425"/>
        </a:xfrm>
        <a:prstGeom prst="borderCallout1">
          <a:avLst>
            <a:gd name="adj1" fmla="val 49258"/>
            <a:gd name="adj2" fmla="val -1865"/>
            <a:gd name="adj3" fmla="val -45778"/>
            <a:gd name="adj4" fmla="val -22478"/>
          </a:avLst>
        </a:prstGeom>
        <a:solidFill>
          <a:srgbClr val="FFCCFF"/>
        </a:solidFill>
        <a:ln w="9525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ctr" anchorCtr="0" upright="1"/>
        <a:lstStyle/>
        <a:p>
          <a:pPr algn="ctr" rtl="0"/>
          <a:r>
            <a:rPr lang="en-US" altLang="ja-JP" sz="1000" b="0" i="0" u="none" strike="noStrike" baseline="0">
              <a:solidFill>
                <a:srgbClr val="000000"/>
              </a:solidFill>
              <a:latin typeface="+mj-ea"/>
              <a:ea typeface="+mj-ea"/>
            </a:rPr>
            <a:t>※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+mj-ea"/>
              <a:ea typeface="+mj-ea"/>
            </a:rPr>
            <a:t>条件式を入力できる</a:t>
          </a:r>
          <a:endParaRPr lang="en-US" altLang="ja-JP" sz="10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10</xdr:col>
      <xdr:colOff>228600</xdr:colOff>
      <xdr:row>22</xdr:row>
      <xdr:rowOff>295275</xdr:rowOff>
    </xdr:from>
    <xdr:to>
      <xdr:col>17</xdr:col>
      <xdr:colOff>514351</xdr:colOff>
      <xdr:row>24</xdr:row>
      <xdr:rowOff>19050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4895850" y="4324350"/>
          <a:ext cx="4791076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>
              <a:latin typeface="+mn-ea"/>
              <a:ea typeface="+mn-ea"/>
            </a:rPr>
            <a:t>（　地域が柏</a:t>
          </a:r>
          <a:r>
            <a:rPr kumimoji="1" lang="en-US" altLang="ja-JP" sz="1100">
              <a:latin typeface="+mn-ea"/>
              <a:ea typeface="+mn-ea"/>
            </a:rPr>
            <a:t>(</a:t>
          </a:r>
          <a:r>
            <a:rPr kumimoji="1" lang="ja-JP" altLang="en-US" sz="1100">
              <a:latin typeface="+mn-ea"/>
              <a:ea typeface="+mn-ea"/>
            </a:rPr>
            <a:t>文字</a:t>
          </a:r>
          <a:r>
            <a:rPr kumimoji="1" lang="en-US" altLang="ja-JP" sz="1100">
              <a:latin typeface="+mn-ea"/>
              <a:ea typeface="+mn-ea"/>
            </a:rPr>
            <a:t>)</a:t>
          </a:r>
          <a:r>
            <a:rPr kumimoji="1" lang="ja-JP" altLang="en-US" sz="1100">
              <a:latin typeface="+mn-ea"/>
              <a:ea typeface="+mn-ea"/>
            </a:rPr>
            <a:t>だったら ，</a:t>
          </a:r>
          <a:r>
            <a:rPr kumimoji="1" lang="en-US" altLang="ja-JP" sz="1100">
              <a:latin typeface="+mn-ea"/>
              <a:ea typeface="+mn-ea"/>
            </a:rPr>
            <a:t> </a:t>
          </a:r>
          <a:r>
            <a:rPr kumimoji="1" lang="ja-JP" altLang="en-US" sz="1100">
              <a:latin typeface="+mn-ea"/>
              <a:ea typeface="+mn-ea"/>
            </a:rPr>
            <a:t>「柏の範囲 」，</a:t>
          </a:r>
          <a:r>
            <a:rPr kumimoji="1" lang="en-US" altLang="ja-JP" sz="1100">
              <a:latin typeface="+mn-ea"/>
              <a:ea typeface="+mn-ea"/>
            </a:rPr>
            <a:t> </a:t>
          </a:r>
          <a:r>
            <a:rPr kumimoji="1" lang="ja-JP" altLang="en-US" sz="1100">
              <a:latin typeface="+mn-ea"/>
              <a:ea typeface="+mn-ea"/>
            </a:rPr>
            <a:t>そうでなければ「松戸の範囲　」 ）</a:t>
          </a:r>
          <a:endParaRPr kumimoji="1" lang="en-US" altLang="ja-JP" sz="1100">
            <a:latin typeface="+mn-ea"/>
            <a:ea typeface="+mn-ea"/>
          </a:endParaRPr>
        </a:p>
        <a:p>
          <a:endParaRPr kumimoji="1" lang="ja-JP" altLang="en-US" sz="1100">
            <a:latin typeface="+mn-ea"/>
            <a:ea typeface="+mn-ea"/>
          </a:endParaRPr>
        </a:p>
      </xdr:txBody>
    </xdr:sp>
    <xdr:clientData/>
  </xdr:twoCellAnchor>
  <xdr:twoCellAnchor>
    <xdr:from>
      <xdr:col>0</xdr:col>
      <xdr:colOff>95250</xdr:colOff>
      <xdr:row>1</xdr:row>
      <xdr:rowOff>57150</xdr:rowOff>
    </xdr:from>
    <xdr:to>
      <xdr:col>15</xdr:col>
      <xdr:colOff>161925</xdr:colOff>
      <xdr:row>1</xdr:row>
      <xdr:rowOff>57150</xdr:rowOff>
    </xdr:to>
    <xdr:sp macro="" textlink="">
      <xdr:nvSpPr>
        <xdr:cNvPr id="20" name="Line 6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>
          <a:spLocks noChangeShapeType="1"/>
        </xdr:cNvSpPr>
      </xdr:nvSpPr>
      <xdr:spPr bwMode="auto">
        <a:xfrm flipV="1">
          <a:off x="95250" y="381000"/>
          <a:ext cx="7677150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133350</xdr:colOff>
      <xdr:row>1</xdr:row>
      <xdr:rowOff>19050</xdr:rowOff>
    </xdr:from>
    <xdr:to>
      <xdr:col>8</xdr:col>
      <xdr:colOff>133350</xdr:colOff>
      <xdr:row>30</xdr:row>
      <xdr:rowOff>38100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CxnSpPr>
          <a:cxnSpLocks noChangeShapeType="1"/>
        </xdr:cNvCxnSpPr>
      </xdr:nvCxnSpPr>
      <xdr:spPr bwMode="auto">
        <a:xfrm>
          <a:off x="4314825" y="342900"/>
          <a:ext cx="0" cy="54959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</xdr:row>
      <xdr:rowOff>0</xdr:rowOff>
    </xdr:from>
    <xdr:ext cx="2926441" cy="3171796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r="62509" b="27726"/>
        <a:stretch/>
      </xdr:blipFill>
      <xdr:spPr>
        <a:xfrm>
          <a:off x="152400" y="781050"/>
          <a:ext cx="2926441" cy="3171796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</xdr:col>
      <xdr:colOff>44837</xdr:colOff>
      <xdr:row>2</xdr:row>
      <xdr:rowOff>0</xdr:rowOff>
    </xdr:from>
    <xdr:ext cx="2420458" cy="268930"/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r="68465" b="93497"/>
        <a:stretch/>
      </xdr:blipFill>
      <xdr:spPr>
        <a:xfrm>
          <a:off x="197237" y="438150"/>
          <a:ext cx="2420458" cy="2689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twoCellAnchor>
    <xdr:from>
      <xdr:col>0</xdr:col>
      <xdr:colOff>123825</xdr:colOff>
      <xdr:row>2</xdr:row>
      <xdr:rowOff>105323</xdr:rowOff>
    </xdr:from>
    <xdr:to>
      <xdr:col>2</xdr:col>
      <xdr:colOff>27455</xdr:colOff>
      <xdr:row>3</xdr:row>
      <xdr:rowOff>156872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23825" y="753023"/>
          <a:ext cx="427505" cy="222999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582705</xdr:colOff>
      <xdr:row>14</xdr:row>
      <xdr:rowOff>54908</xdr:rowOff>
    </xdr:from>
    <xdr:to>
      <xdr:col>5</xdr:col>
      <xdr:colOff>11205</xdr:colOff>
      <xdr:row>16</xdr:row>
      <xdr:rowOff>66115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1106580" y="2550458"/>
          <a:ext cx="1485900" cy="354107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616325</xdr:colOff>
      <xdr:row>9</xdr:row>
      <xdr:rowOff>78441</xdr:rowOff>
    </xdr:from>
    <xdr:to>
      <xdr:col>3</xdr:col>
      <xdr:colOff>537883</xdr:colOff>
      <xdr:row>12</xdr:row>
      <xdr:rowOff>123265</xdr:rowOff>
    </xdr:to>
    <xdr:sp macro="" textlink="">
      <xdr:nvSpPr>
        <xdr:cNvPr id="7" name="角丸四角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1140200" y="1716741"/>
          <a:ext cx="607358" cy="559174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0</xdr:colOff>
      <xdr:row>4</xdr:row>
      <xdr:rowOff>0</xdr:rowOff>
    </xdr:from>
    <xdr:ext cx="1885714" cy="1422857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67075" y="781050"/>
          <a:ext cx="1885714" cy="14228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twoCellAnchor>
    <xdr:from>
      <xdr:col>1</xdr:col>
      <xdr:colOff>0</xdr:colOff>
      <xdr:row>1</xdr:row>
      <xdr:rowOff>160802</xdr:rowOff>
    </xdr:from>
    <xdr:to>
      <xdr:col>1</xdr:col>
      <xdr:colOff>285749</xdr:colOff>
      <xdr:row>3</xdr:row>
      <xdr:rowOff>101411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152400" y="427502"/>
          <a:ext cx="285749" cy="493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2</xdr:col>
      <xdr:colOff>347382</xdr:colOff>
      <xdr:row>10</xdr:row>
      <xdr:rowOff>55469</xdr:rowOff>
    </xdr:from>
    <xdr:to>
      <xdr:col>2</xdr:col>
      <xdr:colOff>633131</xdr:colOff>
      <xdr:row>11</xdr:row>
      <xdr:rowOff>168407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871257" y="1865219"/>
          <a:ext cx="285749" cy="284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2</xdr:col>
      <xdr:colOff>318807</xdr:colOff>
      <xdr:row>14</xdr:row>
      <xdr:rowOff>93569</xdr:rowOff>
    </xdr:from>
    <xdr:to>
      <xdr:col>2</xdr:col>
      <xdr:colOff>604556</xdr:colOff>
      <xdr:row>16</xdr:row>
      <xdr:rowOff>35057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 txBox="1"/>
      </xdr:nvSpPr>
      <xdr:spPr>
        <a:xfrm>
          <a:off x="842682" y="2589119"/>
          <a:ext cx="285749" cy="284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③</a:t>
          </a:r>
        </a:p>
      </xdr:txBody>
    </xdr:sp>
    <xdr:clientData/>
  </xdr:twoCellAnchor>
  <xdr:twoCellAnchor>
    <xdr:from>
      <xdr:col>5</xdr:col>
      <xdr:colOff>619125</xdr:colOff>
      <xdr:row>2</xdr:row>
      <xdr:rowOff>95250</xdr:rowOff>
    </xdr:from>
    <xdr:to>
      <xdr:col>6</xdr:col>
      <xdr:colOff>219074</xdr:colOff>
      <xdr:row>4</xdr:row>
      <xdr:rowOff>36738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3200400" y="533400"/>
          <a:ext cx="285749" cy="284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④</a:t>
          </a:r>
        </a:p>
      </xdr:txBody>
    </xdr:sp>
    <xdr:clientData/>
  </xdr:twoCellAnchor>
  <xdr:oneCellAnchor>
    <xdr:from>
      <xdr:col>6</xdr:col>
      <xdr:colOff>0</xdr:colOff>
      <xdr:row>15</xdr:row>
      <xdr:rowOff>0</xdr:rowOff>
    </xdr:from>
    <xdr:ext cx="2308571" cy="1104763"/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67075" y="2667000"/>
          <a:ext cx="2308571" cy="110476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twoCellAnchor>
    <xdr:from>
      <xdr:col>5</xdr:col>
      <xdr:colOff>628650</xdr:colOff>
      <xdr:row>13</xdr:row>
      <xdr:rowOff>104775</xdr:rowOff>
    </xdr:from>
    <xdr:to>
      <xdr:col>6</xdr:col>
      <xdr:colOff>228599</xdr:colOff>
      <xdr:row>15</xdr:row>
      <xdr:rowOff>46263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3209925" y="2428875"/>
          <a:ext cx="285749" cy="284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⑤</a:t>
          </a:r>
        </a:p>
      </xdr:txBody>
    </xdr:sp>
    <xdr:clientData/>
  </xdr:twoCellAnchor>
  <xdr:twoCellAnchor editAs="absolute">
    <xdr:from>
      <xdr:col>9</xdr:col>
      <xdr:colOff>609600</xdr:colOff>
      <xdr:row>2</xdr:row>
      <xdr:rowOff>19050</xdr:rowOff>
    </xdr:from>
    <xdr:to>
      <xdr:col>14</xdr:col>
      <xdr:colOff>333374</xdr:colOff>
      <xdr:row>17</xdr:row>
      <xdr:rowOff>142875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 bwMode="auto">
        <a:xfrm>
          <a:off x="5705475" y="666750"/>
          <a:ext cx="3152774" cy="2695575"/>
        </a:xfrm>
        <a:prstGeom prst="roundRect">
          <a:avLst>
            <a:gd name="adj" fmla="val 2940"/>
          </a:avLst>
        </a:prstGeom>
        <a:noFill/>
        <a:ln w="15875">
          <a:solidFill>
            <a:srgbClr val="FF0000"/>
          </a:solidFill>
          <a:prstDash val="sysDot"/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anchorCtr="0" upright="1"/>
        <a:lstStyle/>
        <a:p>
          <a:r>
            <a:rPr lang="en-US" altLang="ja-JP">
              <a:solidFill>
                <a:sysClr val="windowText" lastClr="000000"/>
              </a:solidFill>
              <a:effectLst/>
            </a:rPr>
            <a:t>Excel</a:t>
          </a:r>
          <a:r>
            <a:rPr lang="ja-JP" altLang="en-US">
              <a:solidFill>
                <a:sysClr val="windowText" lastClr="000000"/>
              </a:solidFill>
              <a:effectLst/>
            </a:rPr>
            <a:t>ファイルにパスワードをかけて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保護することができます。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＜方法＞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①「ファイル」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②「ブックの保護」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③「パスワードを使用して暗号化」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④「ドキュメントの暗号化」という画面が出ますので、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　パスワードを入力してください。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　（再度パスワードの確認画面が出ます）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＜パスワード付きの</a:t>
          </a:r>
          <a:r>
            <a:rPr lang="en-US" altLang="ja-JP">
              <a:solidFill>
                <a:sysClr val="windowText" lastClr="000000"/>
              </a:solidFill>
              <a:effectLst/>
            </a:rPr>
            <a:t>Excel</a:t>
          </a:r>
          <a:r>
            <a:rPr lang="ja-JP" altLang="en-US">
              <a:solidFill>
                <a:sysClr val="windowText" lastClr="000000"/>
              </a:solidFill>
              <a:effectLst/>
            </a:rPr>
            <a:t>ファイルを開く方法＞</a:t>
          </a:r>
          <a:endParaRPr lang="en-US" altLang="ja-JP">
            <a:solidFill>
              <a:sysClr val="windowText" lastClr="000000"/>
            </a:solidFill>
            <a:effectLst/>
          </a:endParaRPr>
        </a:p>
        <a:p>
          <a:r>
            <a:rPr lang="ja-JP" altLang="en-US">
              <a:solidFill>
                <a:sysClr val="windowText" lastClr="000000"/>
              </a:solidFill>
              <a:effectLst/>
            </a:rPr>
            <a:t>⑤のようにパスワードを要求されます。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0</xdr:col>
      <xdr:colOff>38100</xdr:colOff>
      <xdr:row>1</xdr:row>
      <xdr:rowOff>76200</xdr:rowOff>
    </xdr:from>
    <xdr:to>
      <xdr:col>12</xdr:col>
      <xdr:colOff>342900</xdr:colOff>
      <xdr:row>1</xdr:row>
      <xdr:rowOff>76200</xdr:rowOff>
    </xdr:to>
    <xdr:sp macro="" textlink="">
      <xdr:nvSpPr>
        <xdr:cNvPr id="16" name="Line 6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ShapeType="1"/>
        </xdr:cNvSpPr>
      </xdr:nvSpPr>
      <xdr:spPr bwMode="auto">
        <a:xfrm flipV="1">
          <a:off x="38100" y="342900"/>
          <a:ext cx="745807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6</xdr:row>
      <xdr:rowOff>28575</xdr:rowOff>
    </xdr:from>
    <xdr:to>
      <xdr:col>9</xdr:col>
      <xdr:colOff>846314</xdr:colOff>
      <xdr:row>16</xdr:row>
      <xdr:rowOff>169169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E363D22-DF5F-4B81-B14A-BBC4DD404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1371600"/>
          <a:ext cx="7170914" cy="191224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114301</xdr:colOff>
      <xdr:row>1</xdr:row>
      <xdr:rowOff>66675</xdr:rowOff>
    </xdr:from>
    <xdr:to>
      <xdr:col>14</xdr:col>
      <xdr:colOff>561976</xdr:colOff>
      <xdr:row>1</xdr:row>
      <xdr:rowOff>69456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605A6DC4-015D-470C-868E-AA8E16361014}"/>
            </a:ext>
          </a:extLst>
        </xdr:cNvPr>
        <xdr:cNvSpPr>
          <a:spLocks noChangeShapeType="1"/>
        </xdr:cNvSpPr>
      </xdr:nvSpPr>
      <xdr:spPr bwMode="auto">
        <a:xfrm flipV="1">
          <a:off x="114301" y="390525"/>
          <a:ext cx="10525125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1</xdr:col>
      <xdr:colOff>295359</xdr:colOff>
      <xdr:row>19</xdr:row>
      <xdr:rowOff>144972</xdr:rowOff>
    </xdr:from>
    <xdr:to>
      <xdr:col>5</xdr:col>
      <xdr:colOff>752559</xdr:colOff>
      <xdr:row>24</xdr:row>
      <xdr:rowOff>107390</xdr:rowOff>
    </xdr:to>
    <xdr:pic>
      <xdr:nvPicPr>
        <xdr:cNvPr id="4" name="図 18">
          <a:extLst>
            <a:ext uri="{FF2B5EF4-FFF2-40B4-BE49-F238E27FC236}">
              <a16:creationId xmlns:a16="http://schemas.microsoft.com/office/drawing/2014/main" id="{665BEECE-A427-4787-949B-E62FF78B0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234" y="3773997"/>
          <a:ext cx="3238500" cy="876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210000</xdr:colOff>
      <xdr:row>23</xdr:row>
      <xdr:rowOff>171450</xdr:rowOff>
    </xdr:from>
    <xdr:to>
      <xdr:col>3</xdr:col>
      <xdr:colOff>688582</xdr:colOff>
      <xdr:row>24</xdr:row>
      <xdr:rowOff>161925</xdr:rowOff>
    </xdr:to>
    <xdr:sp macro="" textlink="">
      <xdr:nvSpPr>
        <xdr:cNvPr id="5" name="AutoShape 15">
          <a:extLst>
            <a:ext uri="{FF2B5EF4-FFF2-40B4-BE49-F238E27FC236}">
              <a16:creationId xmlns:a16="http://schemas.microsoft.com/office/drawing/2014/main" id="{261942B0-2625-444A-82C0-D85AC81CA2F8}"/>
            </a:ext>
          </a:extLst>
        </xdr:cNvPr>
        <xdr:cNvSpPr>
          <a:spLocks noChangeArrowheads="1"/>
        </xdr:cNvSpPr>
      </xdr:nvSpPr>
      <xdr:spPr bwMode="auto">
        <a:xfrm>
          <a:off x="876750" y="4514850"/>
          <a:ext cx="792907" cy="190500"/>
        </a:xfrm>
        <a:prstGeom prst="borderCallout1">
          <a:avLst>
            <a:gd name="adj1" fmla="val -10570"/>
            <a:gd name="adj2" fmla="val 60910"/>
            <a:gd name="adj3" fmla="val -70332"/>
            <a:gd name="adj4" fmla="val 45172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数値を入力</a:t>
          </a:r>
        </a:p>
      </xdr:txBody>
    </xdr:sp>
    <xdr:clientData/>
  </xdr:twoCellAnchor>
  <xdr:twoCellAnchor>
    <xdr:from>
      <xdr:col>3</xdr:col>
      <xdr:colOff>794171</xdr:colOff>
      <xdr:row>23</xdr:row>
      <xdr:rowOff>171450</xdr:rowOff>
    </xdr:from>
    <xdr:to>
      <xdr:col>5</xdr:col>
      <xdr:colOff>205841</xdr:colOff>
      <xdr:row>24</xdr:row>
      <xdr:rowOff>161925</xdr:rowOff>
    </xdr:to>
    <xdr:sp macro="" textlink="">
      <xdr:nvSpPr>
        <xdr:cNvPr id="6" name="AutoShape 16">
          <a:extLst>
            <a:ext uri="{FF2B5EF4-FFF2-40B4-BE49-F238E27FC236}">
              <a16:creationId xmlns:a16="http://schemas.microsoft.com/office/drawing/2014/main" id="{279BC274-0C28-4FDA-ACC8-7AA56967A377}"/>
            </a:ext>
          </a:extLst>
        </xdr:cNvPr>
        <xdr:cNvSpPr>
          <a:spLocks noChangeArrowheads="1"/>
        </xdr:cNvSpPr>
      </xdr:nvSpPr>
      <xdr:spPr bwMode="auto">
        <a:xfrm>
          <a:off x="1775246" y="4514850"/>
          <a:ext cx="1354770" cy="190500"/>
        </a:xfrm>
        <a:prstGeom prst="borderCallout1">
          <a:avLst>
            <a:gd name="adj1" fmla="val -7708"/>
            <a:gd name="adj2" fmla="val 47175"/>
            <a:gd name="adj3" fmla="val -90000"/>
            <a:gd name="adj4" fmla="val 70377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書式を選択</a:t>
          </a:r>
        </a:p>
      </xdr:txBody>
    </xdr:sp>
    <xdr:clientData/>
  </xdr:twoCellAnchor>
  <xdr:twoCellAnchor>
    <xdr:from>
      <xdr:col>7</xdr:col>
      <xdr:colOff>316039</xdr:colOff>
      <xdr:row>7</xdr:row>
      <xdr:rowOff>171450</xdr:rowOff>
    </xdr:from>
    <xdr:to>
      <xdr:col>7</xdr:col>
      <xdr:colOff>695325</xdr:colOff>
      <xdr:row>10</xdr:row>
      <xdr:rowOff>66675</xdr:rowOff>
    </xdr:to>
    <xdr:sp macro="" textlink="">
      <xdr:nvSpPr>
        <xdr:cNvPr id="7" name="角丸四角形 18">
          <a:extLst>
            <a:ext uri="{FF2B5EF4-FFF2-40B4-BE49-F238E27FC236}">
              <a16:creationId xmlns:a16="http://schemas.microsoft.com/office/drawing/2014/main" id="{0085391C-7757-477E-A976-663B5B7ED1F3}"/>
            </a:ext>
          </a:extLst>
        </xdr:cNvPr>
        <xdr:cNvSpPr/>
      </xdr:nvSpPr>
      <xdr:spPr bwMode="auto">
        <a:xfrm>
          <a:off x="5183314" y="1743075"/>
          <a:ext cx="379286" cy="4095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205589</xdr:colOff>
      <xdr:row>6</xdr:row>
      <xdr:rowOff>219076</xdr:rowOff>
    </xdr:from>
    <xdr:to>
      <xdr:col>3</xdr:col>
      <xdr:colOff>257175</xdr:colOff>
      <xdr:row>8</xdr:row>
      <xdr:rowOff>9526</xdr:rowOff>
    </xdr:to>
    <xdr:sp macro="" textlink="">
      <xdr:nvSpPr>
        <xdr:cNvPr id="8" name="角丸四角形 19">
          <a:extLst>
            <a:ext uri="{FF2B5EF4-FFF2-40B4-BE49-F238E27FC236}">
              <a16:creationId xmlns:a16="http://schemas.microsoft.com/office/drawing/2014/main" id="{C23977C9-56F6-4E18-BE35-ECFE0A46D244}"/>
            </a:ext>
          </a:extLst>
        </xdr:cNvPr>
        <xdr:cNvSpPr/>
      </xdr:nvSpPr>
      <xdr:spPr bwMode="auto">
        <a:xfrm>
          <a:off x="872339" y="1562101"/>
          <a:ext cx="365911" cy="1905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200025</xdr:colOff>
      <xdr:row>2</xdr:row>
      <xdr:rowOff>19050</xdr:rowOff>
    </xdr:from>
    <xdr:to>
      <xdr:col>10</xdr:col>
      <xdr:colOff>200025</xdr:colOff>
      <xdr:row>31</xdr:row>
      <xdr:rowOff>95250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C42E9C80-4AF7-4865-92A2-D8DD81286FA4}"/>
            </a:ext>
          </a:extLst>
        </xdr:cNvPr>
        <xdr:cNvCxnSpPr>
          <a:cxnSpLocks noChangeShapeType="1"/>
        </xdr:cNvCxnSpPr>
      </xdr:nvCxnSpPr>
      <xdr:spPr bwMode="auto">
        <a:xfrm>
          <a:off x="7953375" y="504825"/>
          <a:ext cx="0" cy="53340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352425</xdr:colOff>
      <xdr:row>22</xdr:row>
      <xdr:rowOff>9526</xdr:rowOff>
    </xdr:from>
    <xdr:to>
      <xdr:col>3</xdr:col>
      <xdr:colOff>752475</xdr:colOff>
      <xdr:row>23</xdr:row>
      <xdr:rowOff>19051</xdr:rowOff>
    </xdr:to>
    <xdr:sp macro="" textlink="">
      <xdr:nvSpPr>
        <xdr:cNvPr id="10" name="角丸四角形 25">
          <a:extLst>
            <a:ext uri="{FF2B5EF4-FFF2-40B4-BE49-F238E27FC236}">
              <a16:creationId xmlns:a16="http://schemas.microsoft.com/office/drawing/2014/main" id="{DFE3674D-B822-4E9B-B423-10139029669D}"/>
            </a:ext>
          </a:extLst>
        </xdr:cNvPr>
        <xdr:cNvSpPr/>
      </xdr:nvSpPr>
      <xdr:spPr bwMode="auto">
        <a:xfrm>
          <a:off x="495300" y="4152901"/>
          <a:ext cx="1238250" cy="2095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361950</xdr:colOff>
      <xdr:row>22</xdr:row>
      <xdr:rowOff>28575</xdr:rowOff>
    </xdr:from>
    <xdr:to>
      <xdr:col>5</xdr:col>
      <xdr:colOff>676275</xdr:colOff>
      <xdr:row>22</xdr:row>
      <xdr:rowOff>161925</xdr:rowOff>
    </xdr:to>
    <xdr:sp macro="" textlink="">
      <xdr:nvSpPr>
        <xdr:cNvPr id="11" name="角丸四角形 26">
          <a:extLst>
            <a:ext uri="{FF2B5EF4-FFF2-40B4-BE49-F238E27FC236}">
              <a16:creationId xmlns:a16="http://schemas.microsoft.com/office/drawing/2014/main" id="{39346CB7-69C5-45DB-B98C-F7852F61848F}"/>
            </a:ext>
          </a:extLst>
        </xdr:cNvPr>
        <xdr:cNvSpPr/>
      </xdr:nvSpPr>
      <xdr:spPr bwMode="auto">
        <a:xfrm>
          <a:off x="2314575" y="4171950"/>
          <a:ext cx="1285875" cy="1333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152400</xdr:colOff>
      <xdr:row>27</xdr:row>
      <xdr:rowOff>118035</xdr:rowOff>
    </xdr:from>
    <xdr:to>
      <xdr:col>8</xdr:col>
      <xdr:colOff>694513</xdr:colOff>
      <xdr:row>38</xdr:row>
      <xdr:rowOff>197263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741BAE53-F6D6-41C2-A9AE-B18161416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5025" y="5175810"/>
          <a:ext cx="4428313" cy="202232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447675</xdr:colOff>
      <xdr:row>27</xdr:row>
      <xdr:rowOff>104775</xdr:rowOff>
    </xdr:from>
    <xdr:to>
      <xdr:col>3</xdr:col>
      <xdr:colOff>683104</xdr:colOff>
      <xdr:row>38</xdr:row>
      <xdr:rowOff>95250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69B89987-4B7B-42EA-A3C6-83C4D0416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5162550"/>
          <a:ext cx="1073629" cy="19335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352424</xdr:colOff>
      <xdr:row>37</xdr:row>
      <xdr:rowOff>95251</xdr:rowOff>
    </xdr:from>
    <xdr:to>
      <xdr:col>3</xdr:col>
      <xdr:colOff>723899</xdr:colOff>
      <xdr:row>38</xdr:row>
      <xdr:rowOff>142876</xdr:rowOff>
    </xdr:to>
    <xdr:sp macro="" textlink="">
      <xdr:nvSpPr>
        <xdr:cNvPr id="14" name="角丸四角形 27">
          <a:extLst>
            <a:ext uri="{FF2B5EF4-FFF2-40B4-BE49-F238E27FC236}">
              <a16:creationId xmlns:a16="http://schemas.microsoft.com/office/drawing/2014/main" id="{04A24C1C-03CC-4B72-86EC-028C31B292C0}"/>
            </a:ext>
          </a:extLst>
        </xdr:cNvPr>
        <xdr:cNvSpPr/>
      </xdr:nvSpPr>
      <xdr:spPr bwMode="auto">
        <a:xfrm>
          <a:off x="495299" y="6896101"/>
          <a:ext cx="1209675" cy="2476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295275</xdr:colOff>
      <xdr:row>10</xdr:row>
      <xdr:rowOff>66675</xdr:rowOff>
    </xdr:from>
    <xdr:to>
      <xdr:col>8</xdr:col>
      <xdr:colOff>600075</xdr:colOff>
      <xdr:row>12</xdr:row>
      <xdr:rowOff>0</xdr:rowOff>
    </xdr:to>
    <xdr:sp macro="" textlink="">
      <xdr:nvSpPr>
        <xdr:cNvPr id="15" name="角丸四角形 28">
          <a:extLst>
            <a:ext uri="{FF2B5EF4-FFF2-40B4-BE49-F238E27FC236}">
              <a16:creationId xmlns:a16="http://schemas.microsoft.com/office/drawing/2014/main" id="{1109E166-DF93-47FF-B5B8-A725AE466384}"/>
            </a:ext>
          </a:extLst>
        </xdr:cNvPr>
        <xdr:cNvSpPr/>
      </xdr:nvSpPr>
      <xdr:spPr bwMode="auto">
        <a:xfrm>
          <a:off x="5162550" y="2152650"/>
          <a:ext cx="12763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590550</xdr:colOff>
      <xdr:row>12</xdr:row>
      <xdr:rowOff>19050</xdr:rowOff>
    </xdr:from>
    <xdr:to>
      <xdr:col>9</xdr:col>
      <xdr:colOff>895350</xdr:colOff>
      <xdr:row>13</xdr:row>
      <xdr:rowOff>123825</xdr:rowOff>
    </xdr:to>
    <xdr:sp macro="" textlink="">
      <xdr:nvSpPr>
        <xdr:cNvPr id="16" name="角丸四角形 29">
          <a:extLst>
            <a:ext uri="{FF2B5EF4-FFF2-40B4-BE49-F238E27FC236}">
              <a16:creationId xmlns:a16="http://schemas.microsoft.com/office/drawing/2014/main" id="{2459572D-FDEB-4AF7-9FE6-F9AF7B6C9FC5}"/>
            </a:ext>
          </a:extLst>
        </xdr:cNvPr>
        <xdr:cNvSpPr/>
      </xdr:nvSpPr>
      <xdr:spPr bwMode="auto">
        <a:xfrm>
          <a:off x="6429375" y="2447925"/>
          <a:ext cx="12763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35417</xdr:colOff>
      <xdr:row>9</xdr:row>
      <xdr:rowOff>77152</xdr:rowOff>
    </xdr:from>
    <xdr:to>
      <xdr:col>7</xdr:col>
      <xdr:colOff>543646</xdr:colOff>
      <xdr:row>26</xdr:row>
      <xdr:rowOff>85726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F67551C-39ED-4834-A5C1-04101B5A7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192" y="2163127"/>
          <a:ext cx="3537179" cy="366617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5</xdr:row>
      <xdr:rowOff>28575</xdr:rowOff>
    </xdr:from>
    <xdr:to>
      <xdr:col>10</xdr:col>
      <xdr:colOff>295275</xdr:colOff>
      <xdr:row>8</xdr:row>
      <xdr:rowOff>196126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083DC38-FED5-4AF3-A580-22EA22D3E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348" r="10954"/>
        <a:stretch/>
      </xdr:blipFill>
      <xdr:spPr>
        <a:xfrm>
          <a:off x="104775" y="1238250"/>
          <a:ext cx="5419725" cy="824776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</xdr:row>
      <xdr:rowOff>28575</xdr:rowOff>
    </xdr:from>
    <xdr:to>
      <xdr:col>14</xdr:col>
      <xdr:colOff>1085851</xdr:colOff>
      <xdr:row>1</xdr:row>
      <xdr:rowOff>31356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5CB17EB9-0097-4CB0-8211-DEBFCCFB4F81}"/>
            </a:ext>
          </a:extLst>
        </xdr:cNvPr>
        <xdr:cNvSpPr>
          <a:spLocks noChangeShapeType="1"/>
        </xdr:cNvSpPr>
      </xdr:nvSpPr>
      <xdr:spPr bwMode="auto">
        <a:xfrm flipV="1">
          <a:off x="85726" y="352425"/>
          <a:ext cx="8086725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11</xdr:col>
      <xdr:colOff>104775</xdr:colOff>
      <xdr:row>1</xdr:row>
      <xdr:rowOff>28575</xdr:rowOff>
    </xdr:from>
    <xdr:to>
      <xdr:col>11</xdr:col>
      <xdr:colOff>114300</xdr:colOff>
      <xdr:row>23</xdr:row>
      <xdr:rowOff>57150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6D77F4CF-01AE-4E2F-A3A9-1AF644589E9B}"/>
            </a:ext>
          </a:extLst>
        </xdr:cNvPr>
        <xdr:cNvCxnSpPr>
          <a:cxnSpLocks noChangeShapeType="1"/>
        </xdr:cNvCxnSpPr>
      </xdr:nvCxnSpPr>
      <xdr:spPr bwMode="auto">
        <a:xfrm flipH="1">
          <a:off x="5743575" y="352425"/>
          <a:ext cx="9525" cy="48768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361951</xdr:colOff>
      <xdr:row>5</xdr:row>
      <xdr:rowOff>152400</xdr:rowOff>
    </xdr:from>
    <xdr:to>
      <xdr:col>2</xdr:col>
      <xdr:colOff>190500</xdr:colOff>
      <xdr:row>6</xdr:row>
      <xdr:rowOff>114300</xdr:rowOff>
    </xdr:to>
    <xdr:sp macro="" textlink="">
      <xdr:nvSpPr>
        <xdr:cNvPr id="6" name="角丸四角形 11">
          <a:extLst>
            <a:ext uri="{FF2B5EF4-FFF2-40B4-BE49-F238E27FC236}">
              <a16:creationId xmlns:a16="http://schemas.microsoft.com/office/drawing/2014/main" id="{EAED4F61-AAE8-4DA3-BAA2-82AE2ADE7DBB}"/>
            </a:ext>
          </a:extLst>
        </xdr:cNvPr>
        <xdr:cNvSpPr/>
      </xdr:nvSpPr>
      <xdr:spPr bwMode="auto">
        <a:xfrm>
          <a:off x="466726" y="1362075"/>
          <a:ext cx="352424" cy="1809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104775</xdr:colOff>
      <xdr:row>10</xdr:row>
      <xdr:rowOff>57150</xdr:rowOff>
    </xdr:from>
    <xdr:to>
      <xdr:col>2</xdr:col>
      <xdr:colOff>104775</xdr:colOff>
      <xdr:row>11</xdr:row>
      <xdr:rowOff>123824</xdr:rowOff>
    </xdr:to>
    <xdr:sp macro="" textlink="">
      <xdr:nvSpPr>
        <xdr:cNvPr id="7" name="角丸四角形 7">
          <a:extLst>
            <a:ext uri="{FF2B5EF4-FFF2-40B4-BE49-F238E27FC236}">
              <a16:creationId xmlns:a16="http://schemas.microsoft.com/office/drawing/2014/main" id="{8BC11868-108C-4176-BCC1-3DA358115E24}"/>
            </a:ext>
          </a:extLst>
        </xdr:cNvPr>
        <xdr:cNvSpPr/>
      </xdr:nvSpPr>
      <xdr:spPr bwMode="auto">
        <a:xfrm>
          <a:off x="209550" y="2362200"/>
          <a:ext cx="523875" cy="285749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28576</xdr:colOff>
      <xdr:row>8</xdr:row>
      <xdr:rowOff>28574</xdr:rowOff>
    </xdr:from>
    <xdr:to>
      <xdr:col>9</xdr:col>
      <xdr:colOff>209550</xdr:colOff>
      <xdr:row>9</xdr:row>
      <xdr:rowOff>9524</xdr:rowOff>
    </xdr:to>
    <xdr:sp macro="" textlink="">
      <xdr:nvSpPr>
        <xdr:cNvPr id="8" name="角丸四角形 14">
          <a:extLst>
            <a:ext uri="{FF2B5EF4-FFF2-40B4-BE49-F238E27FC236}">
              <a16:creationId xmlns:a16="http://schemas.microsoft.com/office/drawing/2014/main" id="{A73B328B-C036-46B2-9F12-7220251D9CE4}"/>
            </a:ext>
          </a:extLst>
        </xdr:cNvPr>
        <xdr:cNvSpPr/>
      </xdr:nvSpPr>
      <xdr:spPr bwMode="auto">
        <a:xfrm>
          <a:off x="4333876" y="1895474"/>
          <a:ext cx="180974" cy="2000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371475</xdr:colOff>
      <xdr:row>8</xdr:row>
      <xdr:rowOff>128587</xdr:rowOff>
    </xdr:from>
    <xdr:to>
      <xdr:col>9</xdr:col>
      <xdr:colOff>28576</xdr:colOff>
      <xdr:row>10</xdr:row>
      <xdr:rowOff>142875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7A3E47BC-A722-429C-B465-31B2B96925DA}"/>
            </a:ext>
          </a:extLst>
        </xdr:cNvPr>
        <xdr:cNvCxnSpPr>
          <a:stCxn id="8" idx="1"/>
        </xdr:cNvCxnSpPr>
      </xdr:nvCxnSpPr>
      <xdr:spPr>
        <a:xfrm flipH="1">
          <a:off x="3505200" y="1995487"/>
          <a:ext cx="828676" cy="452438"/>
        </a:xfrm>
        <a:prstGeom prst="line">
          <a:avLst/>
        </a:prstGeom>
        <a:ln w="19050">
          <a:solidFill>
            <a:srgbClr val="FF0000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</xdr:colOff>
      <xdr:row>11</xdr:row>
      <xdr:rowOff>200026</xdr:rowOff>
    </xdr:from>
    <xdr:to>
      <xdr:col>15</xdr:col>
      <xdr:colOff>161925</xdr:colOff>
      <xdr:row>14</xdr:row>
      <xdr:rowOff>38101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AADB96A-B741-4A46-B92D-896ED53DDB0C}"/>
            </a:ext>
          </a:extLst>
        </xdr:cNvPr>
        <xdr:cNvSpPr txBox="1"/>
      </xdr:nvSpPr>
      <xdr:spPr>
        <a:xfrm>
          <a:off x="7086601" y="2724151"/>
          <a:ext cx="1523999" cy="4953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/>
            <a:t>緑のセルの表示形式を</a:t>
          </a:r>
          <a:endParaRPr kumimoji="1" lang="en-US" altLang="ja-JP" sz="1050"/>
        </a:p>
        <a:p>
          <a:r>
            <a:rPr kumimoji="1" lang="ja-JP" altLang="en-US" sz="1050"/>
            <a:t>変更しましょう</a:t>
          </a:r>
          <a:endParaRPr kumimoji="1" lang="en-US" altLang="ja-JP" sz="1050"/>
        </a:p>
      </xdr:txBody>
    </xdr:sp>
    <xdr:clientData/>
  </xdr:twoCellAnchor>
  <xdr:twoCellAnchor>
    <xdr:from>
      <xdr:col>14</xdr:col>
      <xdr:colOff>590550</xdr:colOff>
      <xdr:row>10</xdr:row>
      <xdr:rowOff>47625</xdr:rowOff>
    </xdr:from>
    <xdr:to>
      <xdr:col>14</xdr:col>
      <xdr:colOff>590551</xdr:colOff>
      <xdr:row>11</xdr:row>
      <xdr:rowOff>171451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8D722B79-3567-48BF-AA6F-51D1508B1311}"/>
            </a:ext>
          </a:extLst>
        </xdr:cNvPr>
        <xdr:cNvCxnSpPr/>
      </xdr:nvCxnSpPr>
      <xdr:spPr>
        <a:xfrm flipH="1" flipV="1">
          <a:off x="7677150" y="2352675"/>
          <a:ext cx="1" cy="342901"/>
        </a:xfrm>
        <a:prstGeom prst="straightConnector1">
          <a:avLst/>
        </a:prstGeom>
        <a:ln w="1905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1</xdr:row>
      <xdr:rowOff>76200</xdr:rowOff>
    </xdr:from>
    <xdr:to>
      <xdr:col>16</xdr:col>
      <xdr:colOff>76199</xdr:colOff>
      <xdr:row>1</xdr:row>
      <xdr:rowOff>108435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3A79216F-E985-4256-97E8-1484CA7C3A14}"/>
            </a:ext>
          </a:extLst>
        </xdr:cNvPr>
        <xdr:cNvSpPr>
          <a:spLocks noChangeShapeType="1"/>
        </xdr:cNvSpPr>
      </xdr:nvSpPr>
      <xdr:spPr bwMode="auto">
        <a:xfrm>
          <a:off x="171449" y="381000"/>
          <a:ext cx="8972550" cy="3223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180975</xdr:colOff>
      <xdr:row>2</xdr:row>
      <xdr:rowOff>0</xdr:rowOff>
    </xdr:from>
    <xdr:to>
      <xdr:col>7</xdr:col>
      <xdr:colOff>352425</xdr:colOff>
      <xdr:row>5</xdr:row>
      <xdr:rowOff>47625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EFE7BF92-DB94-492A-97E1-30AA8D66406A}"/>
            </a:ext>
          </a:extLst>
        </xdr:cNvPr>
        <xdr:cNvSpPr>
          <a:spLocks noChangeArrowheads="1"/>
        </xdr:cNvSpPr>
      </xdr:nvSpPr>
      <xdr:spPr bwMode="auto">
        <a:xfrm>
          <a:off x="180975" y="476250"/>
          <a:ext cx="3800475" cy="75247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28573</xdr:colOff>
      <xdr:row>2</xdr:row>
      <xdr:rowOff>19049</xdr:rowOff>
    </xdr:from>
    <xdr:to>
      <xdr:col>7</xdr:col>
      <xdr:colOff>57150</xdr:colOff>
      <xdr:row>3</xdr:row>
      <xdr:rowOff>76200</xdr:rowOff>
    </xdr:to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7A68F604-F7FA-430F-940C-1132DB3A8C97}"/>
            </a:ext>
          </a:extLst>
        </xdr:cNvPr>
        <xdr:cNvSpPr>
          <a:spLocks noChangeArrowheads="1"/>
        </xdr:cNvSpPr>
      </xdr:nvSpPr>
      <xdr:spPr bwMode="auto">
        <a:xfrm>
          <a:off x="228598" y="495299"/>
          <a:ext cx="3457577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指定した範囲に含まれる</a:t>
          </a:r>
          <a:r>
            <a:rPr lang="ja-JP" altLang="en-US" sz="1100" b="1">
              <a:solidFill>
                <a:srgbClr val="0000FF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数値データ</a:t>
          </a: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のセルの数を返す。</a:t>
          </a:r>
        </a:p>
      </xdr:txBody>
    </xdr:sp>
    <xdr:clientData/>
  </xdr:twoCellAnchor>
  <xdr:twoCellAnchor>
    <xdr:from>
      <xdr:col>0</xdr:col>
      <xdr:colOff>161925</xdr:colOff>
      <xdr:row>14</xdr:row>
      <xdr:rowOff>28575</xdr:rowOff>
    </xdr:from>
    <xdr:to>
      <xdr:col>8</xdr:col>
      <xdr:colOff>123825</xdr:colOff>
      <xdr:row>26</xdr:row>
      <xdr:rowOff>209550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226FAE26-79CB-4861-B397-BED8147DCEB4}"/>
            </a:ext>
          </a:extLst>
        </xdr:cNvPr>
        <xdr:cNvGrpSpPr/>
      </xdr:nvGrpSpPr>
      <xdr:grpSpPr>
        <a:xfrm>
          <a:off x="161925" y="3267075"/>
          <a:ext cx="4591050" cy="2924175"/>
          <a:chOff x="161925" y="3267075"/>
          <a:chExt cx="3737899" cy="2428405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997AB539-D570-417B-BF30-1213B19E14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61925" y="3267075"/>
            <a:ext cx="3737899" cy="2428405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7" name="Oval 10">
            <a:extLst>
              <a:ext uri="{FF2B5EF4-FFF2-40B4-BE49-F238E27FC236}">
                <a16:creationId xmlns:a16="http://schemas.microsoft.com/office/drawing/2014/main" id="{7D692964-CC5A-4DFE-9DE1-BAD5ECEC85A5}"/>
              </a:ext>
            </a:extLst>
          </xdr:cNvPr>
          <xdr:cNvSpPr>
            <a:spLocks noChangeArrowheads="1"/>
          </xdr:cNvSpPr>
        </xdr:nvSpPr>
        <xdr:spPr bwMode="auto">
          <a:xfrm>
            <a:off x="723899" y="3638551"/>
            <a:ext cx="1510289" cy="163248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323849</xdr:colOff>
      <xdr:row>1</xdr:row>
      <xdr:rowOff>161925</xdr:rowOff>
    </xdr:from>
    <xdr:to>
      <xdr:col>8</xdr:col>
      <xdr:colOff>323850</xdr:colOff>
      <xdr:row>24</xdr:row>
      <xdr:rowOff>219075</xdr:rowOff>
    </xdr:to>
    <xdr:cxnSp macro="">
      <xdr:nvCxnSpPr>
        <xdr:cNvPr id="8" name="直線コネクタ 30">
          <a:extLst>
            <a:ext uri="{FF2B5EF4-FFF2-40B4-BE49-F238E27FC236}">
              <a16:creationId xmlns:a16="http://schemas.microsoft.com/office/drawing/2014/main" id="{4B0820D8-4006-452F-B4D9-52432E2F44C0}"/>
            </a:ext>
          </a:extLst>
        </xdr:cNvPr>
        <xdr:cNvCxnSpPr>
          <a:cxnSpLocks noChangeShapeType="1"/>
        </xdr:cNvCxnSpPr>
      </xdr:nvCxnSpPr>
      <xdr:spPr bwMode="auto">
        <a:xfrm>
          <a:off x="4952999" y="466725"/>
          <a:ext cx="1" cy="52768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152401</xdr:colOff>
      <xdr:row>6</xdr:row>
      <xdr:rowOff>0</xdr:rowOff>
    </xdr:from>
    <xdr:to>
      <xdr:col>7</xdr:col>
      <xdr:colOff>352426</xdr:colOff>
      <xdr:row>9</xdr:row>
      <xdr:rowOff>47625</xdr:rowOff>
    </xdr:to>
    <xdr:sp macro="" textlink="">
      <xdr:nvSpPr>
        <xdr:cNvPr id="9" name="Rectangle 2">
          <a:extLst>
            <a:ext uri="{FF2B5EF4-FFF2-40B4-BE49-F238E27FC236}">
              <a16:creationId xmlns:a16="http://schemas.microsoft.com/office/drawing/2014/main" id="{562A75D2-45FC-434C-BD5F-469E561134B6}"/>
            </a:ext>
          </a:extLst>
        </xdr:cNvPr>
        <xdr:cNvSpPr>
          <a:spLocks noChangeArrowheads="1"/>
        </xdr:cNvSpPr>
      </xdr:nvSpPr>
      <xdr:spPr bwMode="auto">
        <a:xfrm>
          <a:off x="152401" y="1409700"/>
          <a:ext cx="3829050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6</xdr:row>
      <xdr:rowOff>66674</xdr:rowOff>
    </xdr:from>
    <xdr:to>
      <xdr:col>7</xdr:col>
      <xdr:colOff>95250</xdr:colOff>
      <xdr:row>7</xdr:row>
      <xdr:rowOff>114300</xdr:rowOff>
    </xdr:to>
    <xdr:sp macro="" textlink="">
      <xdr:nvSpPr>
        <xdr:cNvPr id="10" name="AutoShape 6">
          <a:extLst>
            <a:ext uri="{FF2B5EF4-FFF2-40B4-BE49-F238E27FC236}">
              <a16:creationId xmlns:a16="http://schemas.microsoft.com/office/drawing/2014/main" id="{FFE29F1C-05EA-4502-BC3E-727C7D1DE93F}"/>
            </a:ext>
          </a:extLst>
        </xdr:cNvPr>
        <xdr:cNvSpPr>
          <a:spLocks noChangeArrowheads="1"/>
        </xdr:cNvSpPr>
      </xdr:nvSpPr>
      <xdr:spPr bwMode="auto">
        <a:xfrm>
          <a:off x="266700" y="1476374"/>
          <a:ext cx="345757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指定した範囲に含まれる</a:t>
          </a:r>
          <a:r>
            <a:rPr lang="ja-JP" altLang="en-US" sz="1100" b="1">
              <a:solidFill>
                <a:srgbClr val="0000FF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空白でないセル</a:t>
          </a: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の数を返す。</a:t>
          </a:r>
        </a:p>
      </xdr:txBody>
    </xdr:sp>
    <xdr:clientData/>
  </xdr:twoCellAnchor>
  <xdr:twoCellAnchor>
    <xdr:from>
      <xdr:col>0</xdr:col>
      <xdr:colOff>171449</xdr:colOff>
      <xdr:row>10</xdr:row>
      <xdr:rowOff>0</xdr:rowOff>
    </xdr:from>
    <xdr:to>
      <xdr:col>7</xdr:col>
      <xdr:colOff>380999</xdr:colOff>
      <xdr:row>13</xdr:row>
      <xdr:rowOff>47625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F2E24217-9D72-4AC4-9740-BC3766DA9F21}"/>
            </a:ext>
          </a:extLst>
        </xdr:cNvPr>
        <xdr:cNvSpPr>
          <a:spLocks noChangeArrowheads="1"/>
        </xdr:cNvSpPr>
      </xdr:nvSpPr>
      <xdr:spPr bwMode="auto">
        <a:xfrm>
          <a:off x="171449" y="2324100"/>
          <a:ext cx="38385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19049</xdr:colOff>
      <xdr:row>10</xdr:row>
      <xdr:rowOff>76199</xdr:rowOff>
    </xdr:from>
    <xdr:to>
      <xdr:col>6</xdr:col>
      <xdr:colOff>514350</xdr:colOff>
      <xdr:row>11</xdr:row>
      <xdr:rowOff>85725</xdr:rowOff>
    </xdr:to>
    <xdr:sp macro="" textlink="">
      <xdr:nvSpPr>
        <xdr:cNvPr id="12" name="AutoShape 6">
          <a:extLst>
            <a:ext uri="{FF2B5EF4-FFF2-40B4-BE49-F238E27FC236}">
              <a16:creationId xmlns:a16="http://schemas.microsoft.com/office/drawing/2014/main" id="{B0268B84-1975-4DF9-A211-A45F73536C4E}"/>
            </a:ext>
          </a:extLst>
        </xdr:cNvPr>
        <xdr:cNvSpPr>
          <a:spLocks noChangeArrowheads="1"/>
        </xdr:cNvSpPr>
      </xdr:nvSpPr>
      <xdr:spPr bwMode="auto">
        <a:xfrm>
          <a:off x="219074" y="2400299"/>
          <a:ext cx="3295651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指定した範囲に含まれる</a:t>
          </a:r>
          <a:r>
            <a:rPr lang="ja-JP" altLang="en-US" sz="1100" b="1">
              <a:solidFill>
                <a:srgbClr val="0000FF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空白セル</a:t>
          </a: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の数を返す。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14</xdr:row>
      <xdr:rowOff>106255</xdr:rowOff>
    </xdr:from>
    <xdr:to>
      <xdr:col>6</xdr:col>
      <xdr:colOff>628651</xdr:colOff>
      <xdr:row>25</xdr:row>
      <xdr:rowOff>47248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1" y="3068530"/>
          <a:ext cx="4229100" cy="224604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619125</xdr:colOff>
      <xdr:row>5</xdr:row>
      <xdr:rowOff>152400</xdr:rowOff>
    </xdr:from>
    <xdr:to>
      <xdr:col>4</xdr:col>
      <xdr:colOff>419101</xdr:colOff>
      <xdr:row>7</xdr:row>
      <xdr:rowOff>20955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533525" y="1238250"/>
          <a:ext cx="1104901" cy="278130"/>
        </a:xfrm>
        <a:prstGeom prst="wedgeRectCallout">
          <a:avLst>
            <a:gd name="adj1" fmla="val 45133"/>
            <a:gd name="adj2" fmla="val -10059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この範囲内で</a:t>
          </a:r>
          <a:endParaRPr lang="ja-JP" altLang="en-US"/>
        </a:p>
      </xdr:txBody>
    </xdr:sp>
    <xdr:clientData/>
  </xdr:twoCellAnchor>
  <xdr:twoCellAnchor>
    <xdr:from>
      <xdr:col>0</xdr:col>
      <xdr:colOff>200024</xdr:colOff>
      <xdr:row>3</xdr:row>
      <xdr:rowOff>247649</xdr:rowOff>
    </xdr:from>
    <xdr:to>
      <xdr:col>7</xdr:col>
      <xdr:colOff>581025</xdr:colOff>
      <xdr:row>13</xdr:row>
      <xdr:rowOff>161925</xdr:rowOff>
    </xdr:to>
    <xdr:sp macro="" textlink="">
      <xdr:nvSpPr>
        <xdr:cNvPr id="3" name="Rectangle 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200024" y="790574"/>
          <a:ext cx="5048251" cy="2124076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152400</xdr:colOff>
      <xdr:row>1</xdr:row>
      <xdr:rowOff>66675</xdr:rowOff>
    </xdr:from>
    <xdr:to>
      <xdr:col>7</xdr:col>
      <xdr:colOff>647700</xdr:colOff>
      <xdr:row>1</xdr:row>
      <xdr:rowOff>66675</xdr:rowOff>
    </xdr:to>
    <xdr:sp macro="" textlink="">
      <xdr:nvSpPr>
        <xdr:cNvPr id="4" name="Line 1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 flipV="1">
          <a:off x="152400" y="304800"/>
          <a:ext cx="5162550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914400</xdr:colOff>
      <xdr:row>5</xdr:row>
      <xdr:rowOff>114300</xdr:rowOff>
    </xdr:from>
    <xdr:to>
      <xdr:col>7</xdr:col>
      <xdr:colOff>371475</xdr:colOff>
      <xdr:row>6</xdr:row>
      <xdr:rowOff>144780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3133725" y="1200150"/>
          <a:ext cx="1905000" cy="287655"/>
        </a:xfrm>
        <a:prstGeom prst="wedgeRectCallout">
          <a:avLst>
            <a:gd name="adj1" fmla="val -44522"/>
            <a:gd name="adj2" fmla="val -8944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この条件に当てはまる件数</a:t>
          </a:r>
          <a:endParaRPr lang="ja-JP" altLang="en-US"/>
        </a:p>
      </xdr:txBody>
    </xdr:sp>
    <xdr:clientData/>
  </xdr:twoCellAnchor>
  <xdr:twoCellAnchor>
    <xdr:from>
      <xdr:col>2</xdr:col>
      <xdr:colOff>57151</xdr:colOff>
      <xdr:row>16</xdr:row>
      <xdr:rowOff>50015</xdr:rowOff>
    </xdr:from>
    <xdr:to>
      <xdr:col>4</xdr:col>
      <xdr:colOff>866775</xdr:colOff>
      <xdr:row>18</xdr:row>
      <xdr:rowOff>104775</xdr:rowOff>
    </xdr:to>
    <xdr:sp macro="" textlink="">
      <xdr:nvSpPr>
        <xdr:cNvPr id="10" name="Oval 1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971551" y="3431390"/>
          <a:ext cx="2114549" cy="47386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123825</xdr:colOff>
      <xdr:row>18</xdr:row>
      <xdr:rowOff>19051</xdr:rowOff>
    </xdr:from>
    <xdr:to>
      <xdr:col>12</xdr:col>
      <xdr:colOff>504825</xdr:colOff>
      <xdr:row>22</xdr:row>
      <xdr:rowOff>57151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381875" y="3819526"/>
          <a:ext cx="381000" cy="8763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15</xdr:col>
      <xdr:colOff>152400</xdr:colOff>
      <xdr:row>18</xdr:row>
      <xdr:rowOff>28576</xdr:rowOff>
    </xdr:from>
    <xdr:to>
      <xdr:col>15</xdr:col>
      <xdr:colOff>523876</xdr:colOff>
      <xdr:row>22</xdr:row>
      <xdr:rowOff>66676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9391650" y="3829051"/>
          <a:ext cx="371476" cy="8763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11</xdr:col>
      <xdr:colOff>514350</xdr:colOff>
      <xdr:row>30</xdr:row>
      <xdr:rowOff>114300</xdr:rowOff>
    </xdr:from>
    <xdr:ext cx="184731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6858000" y="6353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5</xdr:col>
      <xdr:colOff>323850</xdr:colOff>
      <xdr:row>7</xdr:row>
      <xdr:rowOff>152401</xdr:rowOff>
    </xdr:from>
    <xdr:to>
      <xdr:col>7</xdr:col>
      <xdr:colOff>657225</xdr:colOff>
      <xdr:row>13</xdr:row>
      <xdr:rowOff>47625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pSpPr/>
      </xdr:nvGrpSpPr>
      <xdr:grpSpPr>
        <a:xfrm>
          <a:off x="3619500" y="1676401"/>
          <a:ext cx="1704975" cy="1152524"/>
          <a:chOff x="5972175" y="5429250"/>
          <a:chExt cx="1914525" cy="1323975"/>
        </a:xfrm>
      </xdr:grpSpPr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5972175" y="5429250"/>
            <a:ext cx="1914525" cy="1323975"/>
          </a:xfrm>
          <a:prstGeom prst="rect">
            <a:avLst/>
          </a:prstGeom>
          <a:solidFill>
            <a:schemeClr val="bg1"/>
          </a:solidFill>
          <a:ln w="9525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pic>
        <xdr:nvPicPr>
          <xdr:cNvPr id="17" name="図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7812" b="14200"/>
          <a:stretch/>
        </xdr:blipFill>
        <xdr:spPr bwMode="auto">
          <a:xfrm>
            <a:off x="6076950" y="5734050"/>
            <a:ext cx="1724025" cy="933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5207"/>
          <a:stretch/>
        </xdr:blipFill>
        <xdr:spPr bwMode="auto">
          <a:xfrm>
            <a:off x="6076950" y="5505450"/>
            <a:ext cx="1724025" cy="2381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11</xdr:row>
      <xdr:rowOff>19051</xdr:rowOff>
    </xdr:from>
    <xdr:to>
      <xdr:col>7</xdr:col>
      <xdr:colOff>95251</xdr:colOff>
      <xdr:row>24</xdr:row>
      <xdr:rowOff>130377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1" y="2457451"/>
          <a:ext cx="4343400" cy="283547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361950</xdr:colOff>
      <xdr:row>5</xdr:row>
      <xdr:rowOff>203834</xdr:rowOff>
    </xdr:from>
    <xdr:to>
      <xdr:col>4</xdr:col>
      <xdr:colOff>495301</xdr:colOff>
      <xdr:row>7</xdr:row>
      <xdr:rowOff>9524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485775" y="1318259"/>
          <a:ext cx="2133601" cy="291465"/>
        </a:xfrm>
        <a:prstGeom prst="wedgeRectCallout">
          <a:avLst>
            <a:gd name="adj1" fmla="val 46950"/>
            <a:gd name="adj2" fmla="val -11539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範囲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内で条件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に当てはまる数</a:t>
          </a:r>
          <a:endParaRPr lang="ja-JP" altLang="en-US"/>
        </a:p>
      </xdr:txBody>
    </xdr:sp>
    <xdr:clientData/>
  </xdr:twoCellAnchor>
  <xdr:twoCellAnchor>
    <xdr:from>
      <xdr:col>0</xdr:col>
      <xdr:colOff>200024</xdr:colOff>
      <xdr:row>3</xdr:row>
      <xdr:rowOff>247649</xdr:rowOff>
    </xdr:from>
    <xdr:to>
      <xdr:col>7</xdr:col>
      <xdr:colOff>876299</xdr:colOff>
      <xdr:row>10</xdr:row>
      <xdr:rowOff>104775</xdr:rowOff>
    </xdr:to>
    <xdr:sp macro="" textlink="">
      <xdr:nvSpPr>
        <xdr:cNvPr id="6" name="Rectangle 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200024" y="790574"/>
          <a:ext cx="5343525" cy="1543051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152400</xdr:colOff>
      <xdr:row>1</xdr:row>
      <xdr:rowOff>66675</xdr:rowOff>
    </xdr:from>
    <xdr:to>
      <xdr:col>7</xdr:col>
      <xdr:colOff>895350</xdr:colOff>
      <xdr:row>1</xdr:row>
      <xdr:rowOff>66675</xdr:rowOff>
    </xdr:to>
    <xdr:sp macro="" textlink="">
      <xdr:nvSpPr>
        <xdr:cNvPr id="7" name="Line 17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ShapeType="1"/>
        </xdr:cNvSpPr>
      </xdr:nvSpPr>
      <xdr:spPr bwMode="auto">
        <a:xfrm flipV="1">
          <a:off x="152400" y="304800"/>
          <a:ext cx="5410200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57151</xdr:colOff>
      <xdr:row>5</xdr:row>
      <xdr:rowOff>190500</xdr:rowOff>
    </xdr:from>
    <xdr:to>
      <xdr:col>7</xdr:col>
      <xdr:colOff>723901</xdr:colOff>
      <xdr:row>6</xdr:row>
      <xdr:rowOff>125730</xdr:rowOff>
    </xdr:to>
    <xdr:sp macro="" textlink="">
      <xdr:nvSpPr>
        <xdr:cNvPr id="17" name="AutoShape 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3257551" y="1304925"/>
          <a:ext cx="2038350" cy="268605"/>
        </a:xfrm>
        <a:prstGeom prst="wedgeRectCallout">
          <a:avLst>
            <a:gd name="adj1" fmla="val -34834"/>
            <a:gd name="adj2" fmla="val -11902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範囲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で条件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に当てはまる数</a:t>
          </a:r>
          <a:endParaRPr lang="ja-JP" altLang="en-US"/>
        </a:p>
      </xdr:txBody>
    </xdr:sp>
    <xdr:clientData/>
  </xdr:twoCellAnchor>
  <xdr:twoCellAnchor>
    <xdr:from>
      <xdr:col>4</xdr:col>
      <xdr:colOff>561974</xdr:colOff>
      <xdr:row>5</xdr:row>
      <xdr:rowOff>209550</xdr:rowOff>
    </xdr:from>
    <xdr:to>
      <xdr:col>5</xdr:col>
      <xdr:colOff>47624</xdr:colOff>
      <xdr:row>7</xdr:row>
      <xdr:rowOff>28575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2781299" y="1323975"/>
          <a:ext cx="561975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400">
              <a:solidFill>
                <a:srgbClr val="FF0000"/>
              </a:solidFill>
            </a:rPr>
            <a:t>AND</a:t>
          </a:r>
          <a:endParaRPr kumimoji="1" lang="ja-JP" altLang="en-US" sz="14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171450</xdr:colOff>
      <xdr:row>19</xdr:row>
      <xdr:rowOff>9525</xdr:rowOff>
    </xdr:from>
    <xdr:to>
      <xdr:col>12</xdr:col>
      <xdr:colOff>495300</xdr:colOff>
      <xdr:row>23</xdr:row>
      <xdr:rowOff>47625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372350" y="4124325"/>
          <a:ext cx="323850" cy="8763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15</xdr:col>
      <xdr:colOff>161925</xdr:colOff>
      <xdr:row>19</xdr:row>
      <xdr:rowOff>0</xdr:rowOff>
    </xdr:from>
    <xdr:to>
      <xdr:col>15</xdr:col>
      <xdr:colOff>504825</xdr:colOff>
      <xdr:row>23</xdr:row>
      <xdr:rowOff>38100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9315450" y="4114800"/>
          <a:ext cx="342900" cy="8763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428624</xdr:colOff>
      <xdr:row>13</xdr:row>
      <xdr:rowOff>28574</xdr:rowOff>
    </xdr:from>
    <xdr:to>
      <xdr:col>4</xdr:col>
      <xdr:colOff>676275</xdr:colOff>
      <xdr:row>16</xdr:row>
      <xdr:rowOff>209549</xdr:rowOff>
    </xdr:to>
    <xdr:sp macro="" textlink="">
      <xdr:nvSpPr>
        <xdr:cNvPr id="23" name="Oval 10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rrowheads="1"/>
        </xdr:cNvSpPr>
      </xdr:nvSpPr>
      <xdr:spPr bwMode="auto">
        <a:xfrm>
          <a:off x="552449" y="2886074"/>
          <a:ext cx="2247901" cy="8096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472440</xdr:colOff>
      <xdr:row>11</xdr:row>
      <xdr:rowOff>22860</xdr:rowOff>
    </xdr:from>
    <xdr:to>
      <xdr:col>10</xdr:col>
      <xdr:colOff>590550</xdr:colOff>
      <xdr:row>25</xdr:row>
      <xdr:rowOff>161925</xdr:rowOff>
    </xdr:to>
    <xdr:sp macro="" textlink="">
      <xdr:nvSpPr>
        <xdr:cNvPr id="43010" name="Text Box 2" descr="40%">
          <a:extLst>
            <a:ext uri="{FF2B5EF4-FFF2-40B4-BE49-F238E27FC236}">
              <a16:creationId xmlns:a16="http://schemas.microsoft.com/office/drawing/2014/main" id="{00000000-0008-0000-0100-000002A80000}"/>
            </a:ext>
          </a:extLst>
        </xdr:cNvPr>
        <xdr:cNvSpPr txBox="1">
          <a:spLocks noChangeArrowheads="1"/>
        </xdr:cNvSpPr>
      </xdr:nvSpPr>
      <xdr:spPr bwMode="auto">
        <a:xfrm>
          <a:off x="4149090" y="1975485"/>
          <a:ext cx="2175510" cy="2586990"/>
        </a:xfrm>
        <a:prstGeom prst="rect">
          <a:avLst/>
        </a:prstGeom>
        <a:pattFill prst="pct40">
          <a:fgClr>
            <a:srgbClr val="FFFF99"/>
          </a:fgClr>
          <a:bgClr>
            <a:srgbClr val="FFFFFF"/>
          </a:bgClr>
        </a:pattFill>
        <a:ln w="9525">
          <a:solidFill>
            <a:srgbClr val="969696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※単価は</a:t>
          </a:r>
          <a:r>
            <a:rPr lang="ja-JP" altLang="en-US" sz="10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固定のセル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を使用（C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   を使用します($C$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 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   を押すたびに＄の位置が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 変わります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000" b="0" i="0" u="none" strike="noStrike" baseline="0">
              <a:solidFill>
                <a:srgbClr val="0070C0"/>
              </a:solidFill>
              <a:latin typeface="ＭＳ Ｐゴシック"/>
              <a:ea typeface="ＭＳ Ｐゴシック"/>
            </a:rPr>
            <a:t>列行固定→</a:t>
          </a:r>
          <a:endParaRPr lang="en-US" altLang="ja-JP" sz="1000" b="0" i="0" u="none" strike="noStrike" baseline="0">
            <a:solidFill>
              <a:srgbClr val="0070C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70C0"/>
              </a:solidFill>
              <a:latin typeface="ＭＳ Ｐゴシック"/>
              <a:ea typeface="ＭＳ Ｐゴシック"/>
            </a:rPr>
            <a:t>　行のみ固定→</a:t>
          </a:r>
          <a:endParaRPr lang="en-US" altLang="ja-JP" sz="1000" b="0" i="0" u="none" strike="noStrike" baseline="0">
            <a:solidFill>
              <a:srgbClr val="0070C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70C0"/>
              </a:solidFill>
              <a:latin typeface="ＭＳ Ｐゴシック"/>
              <a:ea typeface="ＭＳ Ｐゴシック"/>
            </a:rPr>
            <a:t>　列のみ固定→</a:t>
          </a:r>
          <a:endParaRPr lang="en-US" altLang="ja-JP" sz="1100" b="0" i="0" u="none" strike="noStrike" baseline="0">
            <a:solidFill>
              <a:srgbClr val="0070C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8</xdr:col>
      <xdr:colOff>19049</xdr:colOff>
      <xdr:row>16</xdr:row>
      <xdr:rowOff>53340</xdr:rowOff>
    </xdr:from>
    <xdr:to>
      <xdr:col>8</xdr:col>
      <xdr:colOff>352424</xdr:colOff>
      <xdr:row>17</xdr:row>
      <xdr:rowOff>161925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0100-000003A80000}"/>
            </a:ext>
          </a:extLst>
        </xdr:cNvPr>
        <xdr:cNvSpPr>
          <a:spLocks noChangeArrowheads="1"/>
        </xdr:cNvSpPr>
      </xdr:nvSpPr>
      <xdr:spPr bwMode="auto">
        <a:xfrm>
          <a:off x="4286249" y="2891790"/>
          <a:ext cx="333375" cy="2800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808080"/>
          </a:solidFill>
          <a:round/>
          <a:headEnd/>
          <a:tailEnd/>
        </a:ln>
        <a:effectLst>
          <a:outerShdw dist="63500" dir="19387806" algn="ctr" rotWithShape="0">
            <a:srgbClr val="808080">
              <a:alpha val="50000"/>
            </a:srgbClr>
          </a:outerShdw>
        </a:effectLst>
      </xdr:spPr>
      <xdr:txBody>
        <a:bodyPr vertOverflow="clip" wrap="square" lIns="45720" tIns="22860" rIns="45720" bIns="22860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Ｆ４</a:t>
          </a:r>
          <a:endParaRPr lang="ja-JP" altLang="en-US" sz="900"/>
        </a:p>
      </xdr:txBody>
    </xdr:sp>
    <xdr:clientData/>
  </xdr:twoCellAnchor>
  <xdr:twoCellAnchor>
    <xdr:from>
      <xdr:col>8</xdr:col>
      <xdr:colOff>257175</xdr:colOff>
      <xdr:row>13</xdr:row>
      <xdr:rowOff>28575</xdr:rowOff>
    </xdr:from>
    <xdr:to>
      <xdr:col>10</xdr:col>
      <xdr:colOff>114300</xdr:colOff>
      <xdr:row>15</xdr:row>
      <xdr:rowOff>142875</xdr:rowOff>
    </xdr:to>
    <xdr:grpSp>
      <xdr:nvGrpSpPr>
        <xdr:cNvPr id="43103" name="Group 4">
          <a:extLst>
            <a:ext uri="{FF2B5EF4-FFF2-40B4-BE49-F238E27FC236}">
              <a16:creationId xmlns:a16="http://schemas.microsoft.com/office/drawing/2014/main" id="{00000000-0008-0000-0100-00005FA80000}"/>
            </a:ext>
          </a:extLst>
        </xdr:cNvPr>
        <xdr:cNvGrpSpPr>
          <a:grpSpLocks/>
        </xdr:cNvGrpSpPr>
      </xdr:nvGrpSpPr>
      <xdr:grpSpPr bwMode="auto">
        <a:xfrm>
          <a:off x="4810125" y="2343150"/>
          <a:ext cx="1228725" cy="466725"/>
          <a:chOff x="581" y="392"/>
          <a:chExt cx="129" cy="50"/>
        </a:xfrm>
      </xdr:grpSpPr>
      <xdr:sp macro="" textlink="">
        <xdr:nvSpPr>
          <xdr:cNvPr id="43109" name="Line 5">
            <a:extLst>
              <a:ext uri="{FF2B5EF4-FFF2-40B4-BE49-F238E27FC236}">
                <a16:creationId xmlns:a16="http://schemas.microsoft.com/office/drawing/2014/main" id="{00000000-0008-0000-0100-000065A80000}"/>
              </a:ext>
            </a:extLst>
          </xdr:cNvPr>
          <xdr:cNvSpPr>
            <a:spLocks noChangeShapeType="1"/>
          </xdr:cNvSpPr>
        </xdr:nvSpPr>
        <xdr:spPr bwMode="auto">
          <a:xfrm>
            <a:off x="594" y="392"/>
            <a:ext cx="95" cy="0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014" name="Text Box 6">
            <a:extLst>
              <a:ext uri="{FF2B5EF4-FFF2-40B4-BE49-F238E27FC236}">
                <a16:creationId xmlns:a16="http://schemas.microsoft.com/office/drawing/2014/main" id="{00000000-0008-0000-0100-000006A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81" y="411"/>
            <a:ext cx="129" cy="31"/>
          </a:xfrm>
          <a:prstGeom prst="rect">
            <a:avLst/>
          </a:prstGeom>
          <a:solidFill>
            <a:srgbClr val="FFFFFF"/>
          </a:solidFill>
          <a:ln w="28575">
            <a:solidFill>
              <a:srgbClr val="FF0000"/>
            </a:solidFill>
            <a:miter lim="800000"/>
            <a:headEnd/>
            <a:tailEnd/>
          </a:ln>
        </xdr:spPr>
        <xdr:txBody>
          <a:bodyPr vertOverflow="clip" wrap="square" lIns="45720" tIns="27432" rIns="45720" bIns="0" anchor="t" upright="1"/>
          <a:lstStyle/>
          <a:p>
            <a:pPr algn="ctr" rtl="0">
              <a:defRPr sz="1000"/>
            </a:pPr>
            <a:r>
              <a:rPr lang="ja-JP" altLang="en-US" sz="140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絶対参照</a:t>
            </a:r>
            <a:endParaRPr lang="ja-JP" altLang="en-US" sz="1400"/>
          </a:p>
        </xdr:txBody>
      </xdr:sp>
      <xdr:sp macro="" textlink="">
        <xdr:nvSpPr>
          <xdr:cNvPr id="43111" name="Line 7">
            <a:extLst>
              <a:ext uri="{FF2B5EF4-FFF2-40B4-BE49-F238E27FC236}">
                <a16:creationId xmlns:a16="http://schemas.microsoft.com/office/drawing/2014/main" id="{00000000-0008-0000-0100-000067A80000}"/>
              </a:ext>
            </a:extLst>
          </xdr:cNvPr>
          <xdr:cNvSpPr>
            <a:spLocks noChangeShapeType="1"/>
          </xdr:cNvSpPr>
        </xdr:nvSpPr>
        <xdr:spPr bwMode="auto">
          <a:xfrm>
            <a:off x="643" y="392"/>
            <a:ext cx="0" cy="20"/>
          </a:xfrm>
          <a:prstGeom prst="lin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489584</xdr:colOff>
      <xdr:row>5</xdr:row>
      <xdr:rowOff>142875</xdr:rowOff>
    </xdr:from>
    <xdr:to>
      <xdr:col>10</xdr:col>
      <xdr:colOff>581025</xdr:colOff>
      <xdr:row>10</xdr:row>
      <xdr:rowOff>142875</xdr:rowOff>
    </xdr:to>
    <xdr:sp macro="" textlink="">
      <xdr:nvSpPr>
        <xdr:cNvPr id="43016" name="Text Box 8" descr="40%">
          <a:extLst>
            <a:ext uri="{FF2B5EF4-FFF2-40B4-BE49-F238E27FC236}">
              <a16:creationId xmlns:a16="http://schemas.microsoft.com/office/drawing/2014/main" id="{00000000-0008-0000-0100-000008A80000}"/>
            </a:ext>
          </a:extLst>
        </xdr:cNvPr>
        <xdr:cNvSpPr txBox="1">
          <a:spLocks noChangeArrowheads="1"/>
        </xdr:cNvSpPr>
      </xdr:nvSpPr>
      <xdr:spPr bwMode="auto">
        <a:xfrm>
          <a:off x="4166234" y="1047750"/>
          <a:ext cx="2148841" cy="885825"/>
        </a:xfrm>
        <a:prstGeom prst="rect">
          <a:avLst/>
        </a:prstGeom>
        <a:pattFill prst="pct40">
          <a:fgClr>
            <a:srgbClr val="FFFF99"/>
          </a:fgClr>
          <a:bgClr>
            <a:srgbClr val="FFFFFF"/>
          </a:bgClr>
        </a:pattFill>
        <a:ln w="9525">
          <a:solidFill>
            <a:srgbClr val="969696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※数量が変わると単価の位置も変わる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セルを使用（C1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→C1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→C1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4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/>
        </a:p>
      </xdr:txBody>
    </xdr:sp>
    <xdr:clientData/>
  </xdr:twoCellAnchor>
  <xdr:twoCellAnchor>
    <xdr:from>
      <xdr:col>8</xdr:col>
      <xdr:colOff>318135</xdr:colOff>
      <xdr:row>8</xdr:row>
      <xdr:rowOff>102870</xdr:rowOff>
    </xdr:from>
    <xdr:to>
      <xdr:col>10</xdr:col>
      <xdr:colOff>167813</xdr:colOff>
      <xdr:row>10</xdr:row>
      <xdr:rowOff>61097</xdr:rowOff>
    </xdr:to>
    <xdr:sp macro="" textlink="">
      <xdr:nvSpPr>
        <xdr:cNvPr id="43017" name="Text Box 9">
          <a:extLst>
            <a:ext uri="{FF2B5EF4-FFF2-40B4-BE49-F238E27FC236}">
              <a16:creationId xmlns:a16="http://schemas.microsoft.com/office/drawing/2014/main" id="{00000000-0008-0000-0100-000009A80000}"/>
            </a:ext>
          </a:extLst>
        </xdr:cNvPr>
        <xdr:cNvSpPr txBox="1">
          <a:spLocks noChangeArrowheads="1"/>
        </xdr:cNvSpPr>
      </xdr:nvSpPr>
      <xdr:spPr bwMode="auto">
        <a:xfrm>
          <a:off x="4585335" y="1522095"/>
          <a:ext cx="1221278" cy="329702"/>
        </a:xfrm>
        <a:prstGeom prst="rect">
          <a:avLst/>
        </a:prstGeom>
        <a:solidFill>
          <a:srgbClr val="FFFFFF"/>
        </a:solidFill>
        <a:ln w="28575">
          <a:solidFill>
            <a:srgbClr val="3366FF"/>
          </a:solidFill>
          <a:miter lim="800000"/>
          <a:headEnd/>
          <a:tailEnd/>
        </a:ln>
      </xdr:spPr>
      <xdr:txBody>
        <a:bodyPr vertOverflow="clip" wrap="square" lIns="45720" tIns="22860" rIns="45720" bIns="0" anchor="t" upright="1"/>
        <a:lstStyle/>
        <a:p>
          <a:pPr algn="ctr" rtl="0">
            <a:defRPr sz="1000"/>
          </a:pPr>
          <a:r>
            <a:rPr lang="ja-JP" altLang="en-US" sz="1400" b="0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相対参照</a:t>
          </a:r>
          <a:endParaRPr lang="ja-JP" altLang="en-US" b="0"/>
        </a:p>
      </xdr:txBody>
    </xdr:sp>
    <xdr:clientData/>
  </xdr:twoCellAnchor>
  <xdr:twoCellAnchor>
    <xdr:from>
      <xdr:col>8</xdr:col>
      <xdr:colOff>9525</xdr:colOff>
      <xdr:row>18</xdr:row>
      <xdr:rowOff>91440</xdr:rowOff>
    </xdr:from>
    <xdr:to>
      <xdr:col>8</xdr:col>
      <xdr:colOff>350742</xdr:colOff>
      <xdr:row>20</xdr:row>
      <xdr:rowOff>66675</xdr:rowOff>
    </xdr:to>
    <xdr:sp macro="" textlink="">
      <xdr:nvSpPr>
        <xdr:cNvPr id="43018" name="AutoShape 10">
          <a:extLst>
            <a:ext uri="{FF2B5EF4-FFF2-40B4-BE49-F238E27FC236}">
              <a16:creationId xmlns:a16="http://schemas.microsoft.com/office/drawing/2014/main" id="{00000000-0008-0000-0100-00000AA80000}"/>
            </a:ext>
          </a:extLst>
        </xdr:cNvPr>
        <xdr:cNvSpPr>
          <a:spLocks noChangeArrowheads="1"/>
        </xdr:cNvSpPr>
      </xdr:nvSpPr>
      <xdr:spPr bwMode="auto">
        <a:xfrm>
          <a:off x="4276725" y="3272790"/>
          <a:ext cx="341217" cy="3181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808080"/>
          </a:solidFill>
          <a:round/>
          <a:headEnd/>
          <a:tailEnd/>
        </a:ln>
        <a:effectLst>
          <a:outerShdw dist="63500" dir="19387806" algn="ctr" rotWithShape="0">
            <a:srgbClr val="808080">
              <a:alpha val="50000"/>
            </a:srgbClr>
          </a:outerShdw>
        </a:effectLst>
      </xdr:spPr>
      <xdr:txBody>
        <a:bodyPr vertOverflow="clip" wrap="square" lIns="45720" tIns="22860" rIns="45720" bIns="22860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Ｆ４</a:t>
          </a:r>
          <a:endParaRPr lang="ja-JP" altLang="en-US" sz="900"/>
        </a:p>
      </xdr:txBody>
    </xdr:sp>
    <xdr:clientData/>
  </xdr:twoCellAnchor>
  <xdr:twoCellAnchor>
    <xdr:from>
      <xdr:col>1</xdr:col>
      <xdr:colOff>209550</xdr:colOff>
      <xdr:row>0</xdr:row>
      <xdr:rowOff>342900</xdr:rowOff>
    </xdr:from>
    <xdr:to>
      <xdr:col>9</xdr:col>
      <xdr:colOff>200025</xdr:colOff>
      <xdr:row>0</xdr:row>
      <xdr:rowOff>342900</xdr:rowOff>
    </xdr:to>
    <xdr:sp macro="" textlink="">
      <xdr:nvSpPr>
        <xdr:cNvPr id="43107" name="Line 11">
          <a:extLst>
            <a:ext uri="{FF2B5EF4-FFF2-40B4-BE49-F238E27FC236}">
              <a16:creationId xmlns:a16="http://schemas.microsoft.com/office/drawing/2014/main" id="{00000000-0008-0000-0100-000063A80000}"/>
            </a:ext>
          </a:extLst>
        </xdr:cNvPr>
        <xdr:cNvSpPr>
          <a:spLocks noChangeShapeType="1"/>
        </xdr:cNvSpPr>
      </xdr:nvSpPr>
      <xdr:spPr bwMode="auto">
        <a:xfrm flipV="1">
          <a:off x="295275" y="342900"/>
          <a:ext cx="471487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85725</xdr:colOff>
      <xdr:row>5</xdr:row>
      <xdr:rowOff>152400</xdr:rowOff>
    </xdr:from>
    <xdr:to>
      <xdr:col>7</xdr:col>
      <xdr:colOff>409575</xdr:colOff>
      <xdr:row>15</xdr:row>
      <xdr:rowOff>133350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5725" y="1057275"/>
          <a:ext cx="3838575" cy="1781175"/>
        </a:xfrm>
        <a:prstGeom prst="rect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95250</xdr:colOff>
      <xdr:row>16</xdr:row>
      <xdr:rowOff>19050</xdr:rowOff>
    </xdr:from>
    <xdr:to>
      <xdr:col>7</xdr:col>
      <xdr:colOff>419100</xdr:colOff>
      <xdr:row>30</xdr:row>
      <xdr:rowOff>114300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5250" y="2895600"/>
          <a:ext cx="3838575" cy="2543175"/>
        </a:xfrm>
        <a:prstGeom prst="rect">
          <a:avLst/>
        </a:prstGeom>
        <a:noFill/>
        <a:ln w="1270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9525</xdr:colOff>
      <xdr:row>15</xdr:row>
      <xdr:rowOff>0</xdr:rowOff>
    </xdr:from>
    <xdr:to>
      <xdr:col>15</xdr:col>
      <xdr:colOff>0</xdr:colOff>
      <xdr:row>17</xdr:row>
      <xdr:rowOff>28575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7229475" y="3009900"/>
          <a:ext cx="514350" cy="371475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247650</xdr:colOff>
      <xdr:row>0</xdr:row>
      <xdr:rowOff>66675</xdr:rowOff>
    </xdr:from>
    <xdr:to>
      <xdr:col>12</xdr:col>
      <xdr:colOff>9525</xdr:colOff>
      <xdr:row>31</xdr:row>
      <xdr:rowOff>142875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 flipH="1">
          <a:off x="6667500" y="66675"/>
          <a:ext cx="19050" cy="5619750"/>
        </a:xfrm>
        <a:prstGeom prst="line">
          <a:avLst/>
        </a:prstGeom>
        <a:ln w="12700"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676275</xdr:colOff>
      <xdr:row>21</xdr:row>
      <xdr:rowOff>19050</xdr:rowOff>
    </xdr:from>
    <xdr:to>
      <xdr:col>10</xdr:col>
      <xdr:colOff>495300</xdr:colOff>
      <xdr:row>24</xdr:row>
      <xdr:rowOff>171450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3714750"/>
          <a:ext cx="11906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9525</xdr:colOff>
      <xdr:row>24</xdr:row>
      <xdr:rowOff>0</xdr:rowOff>
    </xdr:from>
    <xdr:to>
      <xdr:col>15</xdr:col>
      <xdr:colOff>0</xdr:colOff>
      <xdr:row>26</xdr:row>
      <xdr:rowOff>28575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7391400" y="3009900"/>
          <a:ext cx="514350" cy="371475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47626</xdr:colOff>
      <xdr:row>23</xdr:row>
      <xdr:rowOff>66675</xdr:rowOff>
    </xdr:from>
    <xdr:to>
      <xdr:col>18</xdr:col>
      <xdr:colOff>171451</xdr:colOff>
      <xdr:row>32</xdr:row>
      <xdr:rowOff>76200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6324601" y="4105275"/>
          <a:ext cx="2914650" cy="16859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18</xdr:col>
      <xdr:colOff>66675</xdr:colOff>
      <xdr:row>26</xdr:row>
      <xdr:rowOff>38102</xdr:rowOff>
    </xdr:from>
    <xdr:to>
      <xdr:col>19</xdr:col>
      <xdr:colOff>114301</xdr:colOff>
      <xdr:row>28</xdr:row>
      <xdr:rowOff>104776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9782175" y="4629152"/>
          <a:ext cx="285751" cy="447674"/>
        </a:xfrm>
        <a:prstGeom prst="rect">
          <a:avLst/>
        </a:prstGeom>
        <a:solidFill>
          <a:schemeClr val="lt1"/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wordArtVertRtl" wrap="square" rtlCol="0" anchor="ctr" anchorCtr="0"/>
        <a:lstStyle/>
        <a:p>
          <a:r>
            <a:rPr kumimoji="1" lang="ja-JP" altLang="en-US" sz="1050" b="1">
              <a:solidFill>
                <a:srgbClr val="FF0000"/>
              </a:solidFill>
            </a:rPr>
            <a:t>答え</a:t>
          </a:r>
        </a:p>
      </xdr:txBody>
    </xdr:sp>
    <xdr:clientData/>
  </xdr:twoCellAnchor>
  <xdr:twoCellAnchor>
    <xdr:from>
      <xdr:col>6</xdr:col>
      <xdr:colOff>466725</xdr:colOff>
      <xdr:row>22</xdr:row>
      <xdr:rowOff>66675</xdr:rowOff>
    </xdr:from>
    <xdr:to>
      <xdr:col>6</xdr:col>
      <xdr:colOff>466725</xdr:colOff>
      <xdr:row>24</xdr:row>
      <xdr:rowOff>0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3162300" y="3933825"/>
          <a:ext cx="0" cy="276225"/>
        </a:xfrm>
        <a:prstGeom prst="straightConnector1">
          <a:avLst/>
        </a:prstGeom>
        <a:ln w="127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390525</xdr:colOff>
      <xdr:row>21</xdr:row>
      <xdr:rowOff>76200</xdr:rowOff>
    </xdr:from>
    <xdr:to>
      <xdr:col>7</xdr:col>
      <xdr:colOff>152399</xdr:colOff>
      <xdr:row>22</xdr:row>
      <xdr:rowOff>133350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2590800" y="3771900"/>
          <a:ext cx="1142999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>
              <a:solidFill>
                <a:srgbClr val="FF0000"/>
              </a:solidFill>
            </a:rPr>
            <a:t>絶対参照（単価）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11</xdr:row>
      <xdr:rowOff>114300</xdr:rowOff>
    </xdr:from>
    <xdr:to>
      <xdr:col>9</xdr:col>
      <xdr:colOff>964861</xdr:colOff>
      <xdr:row>29</xdr:row>
      <xdr:rowOff>76200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22599B8-DCA3-423D-812B-DAAAA93C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49" y="2619375"/>
          <a:ext cx="5565437" cy="32480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0</xdr:colOff>
      <xdr:row>0</xdr:row>
      <xdr:rowOff>323849</xdr:rowOff>
    </xdr:from>
    <xdr:to>
      <xdr:col>12</xdr:col>
      <xdr:colOff>0</xdr:colOff>
      <xdr:row>0</xdr:row>
      <xdr:rowOff>323849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4457DADF-A2BB-4389-8114-DC347EE5DDCF}"/>
            </a:ext>
          </a:extLst>
        </xdr:cNvPr>
        <xdr:cNvSpPr>
          <a:spLocks noChangeShapeType="1"/>
        </xdr:cNvSpPr>
      </xdr:nvSpPr>
      <xdr:spPr bwMode="auto">
        <a:xfrm flipV="1">
          <a:off x="142875" y="323849"/>
          <a:ext cx="74199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9524</xdr:colOff>
      <xdr:row>2</xdr:row>
      <xdr:rowOff>0</xdr:rowOff>
    </xdr:from>
    <xdr:to>
      <xdr:col>9</xdr:col>
      <xdr:colOff>95250</xdr:colOff>
      <xdr:row>5</xdr:row>
      <xdr:rowOff>47625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75D8AF64-D9D8-487A-BFD2-D1B455362399}"/>
            </a:ext>
          </a:extLst>
        </xdr:cNvPr>
        <xdr:cNvSpPr>
          <a:spLocks noChangeArrowheads="1"/>
        </xdr:cNvSpPr>
      </xdr:nvSpPr>
      <xdr:spPr bwMode="auto">
        <a:xfrm>
          <a:off x="152399" y="495300"/>
          <a:ext cx="4714876" cy="781050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47622</xdr:colOff>
      <xdr:row>5</xdr:row>
      <xdr:rowOff>152399</xdr:rowOff>
    </xdr:from>
    <xdr:to>
      <xdr:col>9</xdr:col>
      <xdr:colOff>142875</xdr:colOff>
      <xdr:row>10</xdr:row>
      <xdr:rowOff>141224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86B23116-9390-467A-8A81-2266EC44BA61}"/>
            </a:ext>
          </a:extLst>
        </xdr:cNvPr>
        <xdr:cNvSpPr/>
      </xdr:nvSpPr>
      <xdr:spPr>
        <a:xfrm>
          <a:off x="190497" y="1381124"/>
          <a:ext cx="4724403" cy="106515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Meiryo UI" panose="020B0604030504040204" pitchFamily="50" charset="-128"/>
              <a:ea typeface="Meiryo UI" panose="020B0604030504040204" pitchFamily="50" charset="-128"/>
            </a:rPr>
            <a:t>【</a:t>
          </a:r>
          <a:r>
            <a:rPr kumimoji="1" lang="ja-JP" altLang="en-US" sz="1200" b="0">
              <a:latin typeface="Meiryo UI" panose="020B0604030504040204" pitchFamily="50" charset="-128"/>
              <a:ea typeface="Meiryo UI" panose="020B0604030504040204" pitchFamily="50" charset="-128"/>
            </a:rPr>
            <a:t>引数</a:t>
          </a:r>
          <a:r>
            <a:rPr kumimoji="1" lang="en-US" altLang="ja-JP" sz="1200" b="0">
              <a:latin typeface="Meiryo UI" panose="020B0604030504040204" pitchFamily="50" charset="-128"/>
              <a:ea typeface="Meiryo UI" panose="020B0604030504040204" pitchFamily="50" charset="-128"/>
            </a:rPr>
            <a:t>】</a:t>
          </a:r>
        </a:p>
        <a:p>
          <a:pPr algn="l">
            <a:lnSpc>
              <a:spcPts val="1400"/>
            </a:lnSpc>
          </a:pPr>
          <a:r>
            <a:rPr kumimoji="1" lang="ja-JP" altLang="ja-JP" sz="1200" b="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・数値</a:t>
          </a:r>
          <a:r>
            <a:rPr kumimoji="1" lang="en-US" altLang="ja-JP" sz="1100" b="0">
              <a:latin typeface="Meiryo UI" panose="020B0604030504040204" pitchFamily="50" charset="-128"/>
              <a:ea typeface="Meiryo UI" panose="020B0604030504040204" pitchFamily="50" charset="-128"/>
            </a:rPr>
            <a:t> </a:t>
          </a:r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： 順位を表示させたいセルの場所（クリック）</a:t>
          </a:r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5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・参照 ： 順位付けしたい数値が入力されている範囲（ドラッグ）</a:t>
          </a:r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>
            <a:lnSpc>
              <a:spcPts val="1400"/>
            </a:lnSpc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・順序 ： 降順（または昇順）を入力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algn="l">
            <a:lnSpc>
              <a:spcPts val="1400"/>
            </a:lnSpc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　　　　　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０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…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降順（大きい順）　１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…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昇順（小さい順）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</xdr:txBody>
    </xdr:sp>
    <xdr:clientData/>
  </xdr:twoCellAnchor>
  <xdr:twoCellAnchor>
    <xdr:from>
      <xdr:col>8</xdr:col>
      <xdr:colOff>76201</xdr:colOff>
      <xdr:row>14</xdr:row>
      <xdr:rowOff>0</xdr:rowOff>
    </xdr:from>
    <xdr:to>
      <xdr:col>9</xdr:col>
      <xdr:colOff>1104900</xdr:colOff>
      <xdr:row>21</xdr:row>
      <xdr:rowOff>19050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142264B5-91F5-4E48-9597-0D5FDCF8BBB6}"/>
            </a:ext>
          </a:extLst>
        </xdr:cNvPr>
        <xdr:cNvSpPr txBox="1">
          <a:spLocks noChangeArrowheads="1"/>
        </xdr:cNvSpPr>
      </xdr:nvSpPr>
      <xdr:spPr bwMode="auto">
        <a:xfrm>
          <a:off x="3924301" y="3076575"/>
          <a:ext cx="1952624" cy="1219200"/>
        </a:xfrm>
        <a:prstGeom prst="borderCallout1">
          <a:avLst>
            <a:gd name="adj1" fmla="val 49258"/>
            <a:gd name="adj2" fmla="val -1865"/>
            <a:gd name="adj3" fmla="val 42281"/>
            <a:gd name="adj4" fmla="val -16245"/>
          </a:avLst>
        </a:prstGeom>
        <a:solidFill>
          <a:srgbClr val="FFCCFF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ctr" anchorCtr="0" upright="1"/>
        <a:lstStyle/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ポイント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　</a:t>
          </a:r>
        </a:p>
        <a:p>
          <a:pPr rtl="0"/>
          <a:r>
            <a:rPr lang="ja-JP" altLang="en-US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lang="ja-JP" altLang="ja-JP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参照する範囲は</a:t>
          </a:r>
          <a:endParaRPr lang="en-US" altLang="ja-JP" sz="1050" b="0" i="0" baseline="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lang="ja-JP" altLang="ja-JP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オートフィル機能で</a:t>
          </a:r>
          <a:endParaRPr lang="en-US" altLang="ja-JP" sz="1050" b="0" i="0" baseline="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lang="ja-JP" altLang="ja-JP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複数のセルに 数式</a:t>
          </a:r>
          <a:r>
            <a:rPr lang="ja-JP" altLang="en-US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を</a:t>
          </a:r>
          <a:endParaRPr lang="en-US" altLang="ja-JP" sz="1050" b="0" i="0" baseline="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lang="ja-JP" altLang="ja-JP" sz="105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コピーするため</a:t>
          </a:r>
          <a:endParaRPr lang="en-US" altLang="ja-JP" sz="1050" b="0" i="0" baseline="0"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algn="ctr" rtl="0"/>
          <a:r>
            <a:rPr lang="ja-JP" altLang="ja-JP" sz="1100" b="1" i="0" u="sng" baseline="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絶対参照</a:t>
          </a:r>
          <a:r>
            <a:rPr lang="ja-JP" altLang="en-US" sz="1100" b="1" i="0" u="none" baseline="0">
              <a:solidFill>
                <a:srgbClr val="FF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　</a:t>
          </a:r>
          <a:r>
            <a:rPr lang="ja-JP" altLang="ja-JP" sz="1100" b="0" i="0" baseline="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を使用！</a:t>
          </a:r>
          <a:endParaRPr lang="en-US" altLang="ja-JP" sz="1100" b="0" i="0" u="none" strike="noStrike" baseline="0">
            <a:solidFill>
              <a:srgbClr val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95250</xdr:colOff>
      <xdr:row>2</xdr:row>
      <xdr:rowOff>57150</xdr:rowOff>
    </xdr:from>
    <xdr:to>
      <xdr:col>3</xdr:col>
      <xdr:colOff>536925</xdr:colOff>
      <xdr:row>3</xdr:row>
      <xdr:rowOff>137700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8172DC58-53F7-4AD0-A528-6B32E6B06818}"/>
            </a:ext>
          </a:extLst>
        </xdr:cNvPr>
        <xdr:cNvSpPr>
          <a:spLocks noChangeArrowheads="1"/>
        </xdr:cNvSpPr>
      </xdr:nvSpPr>
      <xdr:spPr bwMode="auto">
        <a:xfrm>
          <a:off x="552450" y="552450"/>
          <a:ext cx="756000" cy="328200"/>
        </a:xfrm>
        <a:prstGeom prst="wedgeRectCallout">
          <a:avLst>
            <a:gd name="adj1" fmla="val 43950"/>
            <a:gd name="adj2" fmla="val 8082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この数値は</a:t>
          </a:r>
          <a:endParaRPr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649635</xdr:colOff>
      <xdr:row>2</xdr:row>
      <xdr:rowOff>57150</xdr:rowOff>
    </xdr:from>
    <xdr:to>
      <xdr:col>5</xdr:col>
      <xdr:colOff>283935</xdr:colOff>
      <xdr:row>3</xdr:row>
      <xdr:rowOff>137700</xdr:rowOff>
    </xdr:to>
    <xdr:sp macro="" textlink="">
      <xdr:nvSpPr>
        <xdr:cNvPr id="8" name="AutoShape 6">
          <a:extLst>
            <a:ext uri="{FF2B5EF4-FFF2-40B4-BE49-F238E27FC236}">
              <a16:creationId xmlns:a16="http://schemas.microsoft.com/office/drawing/2014/main" id="{57FDD742-5AEF-4962-AD05-B32E32EA4B9A}"/>
            </a:ext>
          </a:extLst>
        </xdr:cNvPr>
        <xdr:cNvSpPr>
          <a:spLocks noChangeArrowheads="1"/>
        </xdr:cNvSpPr>
      </xdr:nvSpPr>
      <xdr:spPr bwMode="auto">
        <a:xfrm>
          <a:off x="1421160" y="552450"/>
          <a:ext cx="1044000" cy="328200"/>
        </a:xfrm>
        <a:prstGeom prst="wedgeRectCallout">
          <a:avLst>
            <a:gd name="adj1" fmla="val -2079"/>
            <a:gd name="adj2" fmla="val 8348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この範囲の中で</a:t>
          </a:r>
        </a:p>
      </xdr:txBody>
    </xdr:sp>
    <xdr:clientData/>
  </xdr:twoCellAnchor>
  <xdr:twoCellAnchor>
    <xdr:from>
      <xdr:col>6</xdr:col>
      <xdr:colOff>68608</xdr:colOff>
      <xdr:row>2</xdr:row>
      <xdr:rowOff>57150</xdr:rowOff>
    </xdr:from>
    <xdr:to>
      <xdr:col>8</xdr:col>
      <xdr:colOff>866775</xdr:colOff>
      <xdr:row>3</xdr:row>
      <xdr:rowOff>142875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E9CE4FEA-FDA3-492C-914F-C10996341535}"/>
            </a:ext>
          </a:extLst>
        </xdr:cNvPr>
        <xdr:cNvSpPr>
          <a:spLocks noChangeArrowheads="1"/>
        </xdr:cNvSpPr>
      </xdr:nvSpPr>
      <xdr:spPr bwMode="auto">
        <a:xfrm>
          <a:off x="2716558" y="552450"/>
          <a:ext cx="1998317" cy="333375"/>
        </a:xfrm>
        <a:prstGeom prst="wedgeRectCallout">
          <a:avLst>
            <a:gd name="adj1" fmla="val -61423"/>
            <a:gd name="adj2" fmla="val 8323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大きい順（小さい順）</a:t>
          </a:r>
          <a:r>
            <a:rPr lang="ja-JP" altLang="ja-JP" sz="1000"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で</a:t>
          </a: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何位？</a:t>
          </a:r>
        </a:p>
      </xdr:txBody>
    </xdr:sp>
    <xdr:clientData/>
  </xdr:twoCellAnchor>
  <xdr:twoCellAnchor>
    <xdr:from>
      <xdr:col>9</xdr:col>
      <xdr:colOff>1121762</xdr:colOff>
      <xdr:row>1</xdr:row>
      <xdr:rowOff>142875</xdr:rowOff>
    </xdr:from>
    <xdr:to>
      <xdr:col>9</xdr:col>
      <xdr:colOff>1133476</xdr:colOff>
      <xdr:row>27</xdr:row>
      <xdr:rowOff>152400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F1F8EEB-A3EF-4C00-A357-326A0BA6AE3F}"/>
            </a:ext>
          </a:extLst>
        </xdr:cNvPr>
        <xdr:cNvCxnSpPr>
          <a:cxnSpLocks noChangeShapeType="1"/>
        </xdr:cNvCxnSpPr>
      </xdr:nvCxnSpPr>
      <xdr:spPr bwMode="auto">
        <a:xfrm flipH="1">
          <a:off x="5893787" y="466725"/>
          <a:ext cx="11714" cy="50482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3</xdr:col>
      <xdr:colOff>552449</xdr:colOff>
      <xdr:row>15</xdr:row>
      <xdr:rowOff>142875</xdr:rowOff>
    </xdr:from>
    <xdr:to>
      <xdr:col>7</xdr:col>
      <xdr:colOff>228600</xdr:colOff>
      <xdr:row>17</xdr:row>
      <xdr:rowOff>66675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DAD10C42-16EA-4920-B6E0-F91A5EE26225}"/>
            </a:ext>
          </a:extLst>
        </xdr:cNvPr>
        <xdr:cNvSpPr>
          <a:spLocks noChangeArrowheads="1"/>
        </xdr:cNvSpPr>
      </xdr:nvSpPr>
      <xdr:spPr bwMode="auto">
        <a:xfrm>
          <a:off x="1323974" y="3390900"/>
          <a:ext cx="2247901" cy="2667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7"/>
  </sheetPr>
  <dimension ref="A1:O35"/>
  <sheetViews>
    <sheetView showGridLines="0" tabSelected="1" zoomScaleNormal="120" workbookViewId="0">
      <selection activeCell="D32" sqref="D32"/>
    </sheetView>
  </sheetViews>
  <sheetFormatPr defaultRowHeight="15.75" x14ac:dyDescent="0.15"/>
  <cols>
    <col min="1" max="1" width="1.375" style="118" customWidth="1"/>
    <col min="2" max="2" width="11.5" style="118" customWidth="1"/>
    <col min="3" max="7" width="9" style="118"/>
    <col min="8" max="8" width="8" style="118" customWidth="1"/>
    <col min="9" max="11" width="9" style="118"/>
    <col min="12" max="12" width="7" style="118" customWidth="1"/>
    <col min="13" max="13" width="2.25" style="118" customWidth="1"/>
    <col min="14" max="14" width="8.125" style="118" customWidth="1"/>
    <col min="15" max="16384" width="9" style="118"/>
  </cols>
  <sheetData>
    <row r="1" spans="1:15" ht="5.25" customHeight="1" x14ac:dyDescent="0.15"/>
    <row r="2" spans="1:15" ht="30.75" customHeight="1" x14ac:dyDescent="0.15">
      <c r="B2" s="126"/>
      <c r="K2" s="127" t="s">
        <v>97</v>
      </c>
    </row>
    <row r="3" spans="1:15" ht="25.5" customHeight="1" x14ac:dyDescent="0.15">
      <c r="K3" s="128" t="s">
        <v>241</v>
      </c>
    </row>
    <row r="4" spans="1:15" ht="6" customHeight="1" x14ac:dyDescent="0.15"/>
    <row r="5" spans="1:15" ht="1.5" customHeight="1" x14ac:dyDescent="0.15"/>
    <row r="6" spans="1:15" ht="14.25" customHeight="1" x14ac:dyDescent="0.15">
      <c r="A6" s="129"/>
      <c r="B6" s="114" t="s">
        <v>94</v>
      </c>
      <c r="C6" s="130"/>
      <c r="D6" s="130"/>
      <c r="E6" s="130"/>
      <c r="F6" s="130"/>
      <c r="G6" s="130"/>
      <c r="H6" s="130"/>
      <c r="I6" s="130"/>
      <c r="J6" s="130"/>
      <c r="K6" s="130"/>
      <c r="L6" s="131"/>
      <c r="M6" s="131"/>
      <c r="N6" s="131"/>
    </row>
    <row r="7" spans="1:15" ht="4.5" customHeight="1" x14ac:dyDescent="0.15">
      <c r="B7" s="132"/>
      <c r="C7" s="114"/>
      <c r="D7" s="114"/>
      <c r="E7" s="114"/>
      <c r="F7" s="114"/>
      <c r="G7" s="114"/>
      <c r="H7" s="114"/>
      <c r="I7" s="114"/>
      <c r="J7" s="114"/>
      <c r="K7" s="130"/>
      <c r="L7" s="131"/>
      <c r="M7" s="131"/>
      <c r="N7" s="131"/>
    </row>
    <row r="8" spans="1:15" x14ac:dyDescent="0.15">
      <c r="B8" s="133" t="s">
        <v>40</v>
      </c>
      <c r="C8" s="134" t="s">
        <v>41</v>
      </c>
      <c r="D8" s="134"/>
      <c r="E8" s="134"/>
      <c r="F8" s="134"/>
      <c r="G8" s="134"/>
      <c r="H8" s="134"/>
      <c r="I8" s="134"/>
      <c r="J8" s="134"/>
      <c r="K8" s="130"/>
      <c r="L8" s="131"/>
      <c r="M8" s="131"/>
      <c r="N8" s="131"/>
    </row>
    <row r="9" spans="1:15" ht="15" customHeight="1" x14ac:dyDescent="0.15">
      <c r="B9" s="114"/>
      <c r="C9" s="135" t="s">
        <v>17</v>
      </c>
      <c r="D9" s="130"/>
      <c r="E9" s="114"/>
      <c r="F9" s="114"/>
      <c r="G9" s="114"/>
      <c r="H9" s="114"/>
      <c r="I9" s="114"/>
      <c r="J9" s="114"/>
      <c r="K9" s="130"/>
      <c r="L9" s="131"/>
      <c r="M9" s="131"/>
      <c r="N9" s="131"/>
    </row>
    <row r="10" spans="1:15" ht="15" customHeight="1" x14ac:dyDescent="0.15">
      <c r="B10" s="114"/>
      <c r="C10" s="135" t="s">
        <v>95</v>
      </c>
      <c r="D10" s="130"/>
      <c r="E10" s="114"/>
      <c r="F10" s="114"/>
      <c r="G10" s="114"/>
      <c r="H10" s="114"/>
      <c r="I10" s="114"/>
      <c r="J10" s="114"/>
      <c r="K10" s="130"/>
      <c r="L10" s="131"/>
      <c r="M10" s="131"/>
      <c r="N10" s="131"/>
    </row>
    <row r="11" spans="1:15" ht="15" customHeight="1" x14ac:dyDescent="0.15">
      <c r="B11" s="114"/>
      <c r="C11" s="135" t="s">
        <v>42</v>
      </c>
      <c r="D11" s="130"/>
      <c r="E11" s="114"/>
      <c r="F11" s="114"/>
      <c r="G11" s="114"/>
      <c r="H11" s="114"/>
      <c r="I11" s="114"/>
      <c r="J11" s="114"/>
      <c r="K11" s="130"/>
      <c r="L11" s="340" t="s">
        <v>208</v>
      </c>
      <c r="M11" s="340"/>
      <c r="N11" s="340"/>
      <c r="O11" s="340"/>
    </row>
    <row r="12" spans="1:15" ht="15" customHeight="1" x14ac:dyDescent="0.15">
      <c r="B12" s="114"/>
      <c r="C12" s="114"/>
      <c r="D12" s="114"/>
      <c r="E12" s="114"/>
      <c r="F12" s="114"/>
      <c r="G12" s="114"/>
      <c r="H12" s="114"/>
      <c r="I12" s="114"/>
      <c r="J12" s="114"/>
      <c r="K12" s="130"/>
      <c r="L12" s="340" t="s">
        <v>209</v>
      </c>
      <c r="M12" s="340"/>
      <c r="N12" s="340"/>
      <c r="O12" s="340"/>
    </row>
    <row r="13" spans="1:15" ht="15" customHeight="1" x14ac:dyDescent="0.15">
      <c r="B13" s="133" t="s">
        <v>43</v>
      </c>
      <c r="C13" s="134" t="s">
        <v>44</v>
      </c>
      <c r="D13" s="134"/>
      <c r="E13" s="134"/>
      <c r="F13" s="134"/>
      <c r="G13" s="134"/>
      <c r="H13" s="134"/>
      <c r="I13" s="134"/>
      <c r="J13" s="134"/>
      <c r="K13" s="130"/>
      <c r="L13" s="136" t="s">
        <v>204</v>
      </c>
      <c r="M13" s="131"/>
    </row>
    <row r="14" spans="1:15" ht="15" customHeight="1" x14ac:dyDescent="0.15">
      <c r="B14" s="114"/>
      <c r="C14" s="135" t="s">
        <v>17</v>
      </c>
      <c r="D14" s="114"/>
      <c r="E14" s="114"/>
      <c r="F14" s="114"/>
      <c r="G14" s="114"/>
      <c r="H14" s="114"/>
      <c r="I14" s="114"/>
      <c r="J14" s="114"/>
      <c r="K14" s="137"/>
      <c r="L14" s="138">
        <v>43</v>
      </c>
      <c r="M14" s="131"/>
    </row>
    <row r="15" spans="1:15" ht="15" customHeight="1" x14ac:dyDescent="0.15">
      <c r="B15" s="114"/>
      <c r="C15" s="135" t="s">
        <v>45</v>
      </c>
      <c r="D15" s="130"/>
      <c r="E15" s="114"/>
      <c r="F15" s="114"/>
      <c r="G15" s="114"/>
      <c r="H15" s="114"/>
      <c r="I15" s="114"/>
      <c r="J15" s="114"/>
      <c r="K15" s="137"/>
      <c r="L15" s="138">
        <v>67</v>
      </c>
      <c r="M15" s="131"/>
      <c r="N15" s="139" t="s">
        <v>205</v>
      </c>
    </row>
    <row r="16" spans="1:15" ht="15" customHeight="1" x14ac:dyDescent="0.15">
      <c r="B16" s="114"/>
      <c r="C16" s="135" t="s">
        <v>46</v>
      </c>
      <c r="D16" s="114"/>
      <c r="E16" s="114"/>
      <c r="F16" s="114"/>
      <c r="G16" s="114"/>
      <c r="H16" s="114"/>
      <c r="I16" s="114"/>
      <c r="J16" s="114"/>
      <c r="K16" s="137"/>
      <c r="L16" s="138">
        <v>87</v>
      </c>
      <c r="M16" s="131"/>
      <c r="N16" s="140"/>
    </row>
    <row r="17" spans="1:14" ht="15" customHeight="1" x14ac:dyDescent="0.15">
      <c r="B17" s="114"/>
      <c r="C17" s="135" t="s">
        <v>47</v>
      </c>
      <c r="D17" s="130"/>
      <c r="E17" s="114"/>
      <c r="F17" s="114"/>
      <c r="G17" s="114"/>
      <c r="H17" s="114"/>
      <c r="I17" s="114"/>
      <c r="J17" s="114"/>
      <c r="K17" s="137"/>
      <c r="L17" s="138">
        <v>45</v>
      </c>
      <c r="M17" s="131"/>
      <c r="N17" s="131"/>
    </row>
    <row r="18" spans="1:14" ht="15" customHeight="1" x14ac:dyDescent="0.15">
      <c r="B18" s="114"/>
      <c r="C18" s="135" t="s">
        <v>48</v>
      </c>
      <c r="D18" s="114"/>
      <c r="E18" s="114"/>
      <c r="F18" s="114"/>
      <c r="G18" s="114"/>
      <c r="H18" s="114"/>
      <c r="I18" s="114"/>
      <c r="J18" s="114"/>
      <c r="K18" s="130"/>
      <c r="L18" s="138">
        <v>76</v>
      </c>
      <c r="M18" s="131"/>
      <c r="N18" s="139" t="s">
        <v>206</v>
      </c>
    </row>
    <row r="19" spans="1:14" ht="15" customHeight="1" x14ac:dyDescent="0.15">
      <c r="K19" s="130"/>
      <c r="L19" s="138">
        <v>61</v>
      </c>
      <c r="M19" s="131"/>
      <c r="N19" s="140"/>
    </row>
    <row r="20" spans="1:14" ht="15" customHeight="1" x14ac:dyDescent="0.15">
      <c r="B20" s="133" t="s">
        <v>49</v>
      </c>
      <c r="C20" s="134" t="s">
        <v>50</v>
      </c>
      <c r="D20" s="134"/>
      <c r="E20" s="134"/>
      <c r="F20" s="134"/>
      <c r="K20" s="130"/>
      <c r="L20" s="138">
        <v>20</v>
      </c>
      <c r="M20" s="131"/>
      <c r="N20" s="131"/>
    </row>
    <row r="21" spans="1:14" ht="15" customHeight="1" x14ac:dyDescent="0.15">
      <c r="B21" s="114"/>
      <c r="C21" s="135" t="s">
        <v>17</v>
      </c>
      <c r="D21" s="130"/>
      <c r="E21" s="114"/>
      <c r="F21" s="114"/>
      <c r="K21" s="130"/>
      <c r="L21" s="138">
        <v>35</v>
      </c>
      <c r="M21" s="131"/>
      <c r="N21" s="139" t="s">
        <v>207</v>
      </c>
    </row>
    <row r="22" spans="1:14" ht="15" customHeight="1" x14ac:dyDescent="0.15">
      <c r="A22" s="129"/>
      <c r="B22" s="114"/>
      <c r="C22" s="135" t="s">
        <v>51</v>
      </c>
      <c r="D22" s="130"/>
      <c r="E22" s="114"/>
      <c r="F22" s="114"/>
      <c r="G22" s="114"/>
      <c r="H22" s="114"/>
      <c r="I22" s="114"/>
      <c r="J22" s="114"/>
      <c r="K22" s="130"/>
      <c r="L22" s="138">
        <v>10</v>
      </c>
      <c r="M22" s="131"/>
      <c r="N22" s="140"/>
    </row>
    <row r="23" spans="1:14" ht="15" customHeight="1" x14ac:dyDescent="0.15">
      <c r="A23" s="129"/>
      <c r="B23" s="114"/>
      <c r="C23" s="135" t="s">
        <v>52</v>
      </c>
      <c r="D23" s="114"/>
      <c r="E23" s="114"/>
      <c r="F23" s="114"/>
      <c r="G23" s="114"/>
      <c r="H23" s="114"/>
      <c r="I23" s="114"/>
      <c r="J23" s="114"/>
      <c r="K23" s="130"/>
      <c r="L23" s="131"/>
      <c r="M23" s="131"/>
      <c r="N23" s="131"/>
    </row>
    <row r="24" spans="1:14" ht="15" customHeight="1" x14ac:dyDescent="0.15">
      <c r="B24" s="114"/>
      <c r="C24" s="135" t="s">
        <v>70</v>
      </c>
      <c r="D24" s="114"/>
      <c r="E24" s="114"/>
      <c r="F24" s="114"/>
      <c r="G24" s="134"/>
      <c r="H24" s="114"/>
      <c r="I24" s="114"/>
      <c r="J24" s="114"/>
      <c r="K24" s="130"/>
      <c r="L24" s="131"/>
      <c r="M24" s="131"/>
      <c r="N24" s="131"/>
    </row>
    <row r="25" spans="1:14" ht="15" customHeight="1" x14ac:dyDescent="0.15">
      <c r="B25" s="114"/>
      <c r="C25" s="135" t="s">
        <v>48</v>
      </c>
      <c r="D25" s="114"/>
      <c r="E25" s="114"/>
      <c r="F25" s="114"/>
      <c r="G25" s="114"/>
      <c r="H25" s="114"/>
      <c r="I25" s="114"/>
      <c r="J25" s="114"/>
      <c r="K25" s="130"/>
      <c r="L25" s="131"/>
      <c r="M25" s="131"/>
      <c r="N25" s="131"/>
    </row>
    <row r="26" spans="1:14" ht="15" customHeight="1" x14ac:dyDescent="0.15">
      <c r="B26" s="114"/>
      <c r="C26" s="114"/>
      <c r="D26" s="114"/>
      <c r="E26" s="114"/>
      <c r="F26" s="114"/>
      <c r="G26" s="114"/>
      <c r="H26" s="114"/>
      <c r="I26" s="114"/>
      <c r="J26" s="114"/>
      <c r="K26" s="130"/>
      <c r="L26" s="131"/>
      <c r="M26" s="131"/>
      <c r="N26" s="131"/>
    </row>
    <row r="27" spans="1:14" ht="15" customHeight="1" x14ac:dyDescent="0.15">
      <c r="G27" s="114"/>
      <c r="H27" s="114"/>
      <c r="I27" s="114"/>
      <c r="J27" s="114"/>
      <c r="K27" s="130"/>
      <c r="L27" s="131"/>
      <c r="M27" s="131"/>
      <c r="N27" s="131"/>
    </row>
    <row r="28" spans="1:14" ht="15" customHeight="1" x14ac:dyDescent="0.15">
      <c r="G28" s="114"/>
      <c r="H28" s="114"/>
      <c r="I28" s="114"/>
      <c r="J28" s="114"/>
      <c r="K28" s="130"/>
      <c r="L28" s="131"/>
      <c r="M28" s="131"/>
      <c r="N28" s="131"/>
    </row>
    <row r="29" spans="1:14" ht="15" customHeight="1" x14ac:dyDescent="0.15">
      <c r="G29" s="114"/>
      <c r="H29" s="114"/>
      <c r="I29" s="114"/>
      <c r="J29" s="114"/>
      <c r="K29" s="130"/>
      <c r="L29" s="131"/>
      <c r="M29" s="131"/>
      <c r="N29" s="131"/>
    </row>
    <row r="30" spans="1:14" ht="15" customHeight="1" x14ac:dyDescent="0.15">
      <c r="G30" s="114"/>
      <c r="H30" s="114"/>
      <c r="I30" s="114"/>
      <c r="J30" s="114"/>
      <c r="K30" s="130"/>
      <c r="L30" s="131"/>
      <c r="M30" s="130"/>
      <c r="N30" s="131"/>
    </row>
    <row r="31" spans="1:14" ht="15" customHeight="1" x14ac:dyDescent="0.15">
      <c r="B31" s="114"/>
      <c r="C31" s="114"/>
      <c r="D31" s="114"/>
      <c r="E31" s="114"/>
      <c r="F31" s="114"/>
      <c r="G31" s="114"/>
      <c r="H31" s="114"/>
      <c r="I31" s="114"/>
      <c r="J31" s="114"/>
      <c r="K31" s="131"/>
      <c r="L31" s="131"/>
      <c r="M31" s="131"/>
      <c r="N31" s="131"/>
    </row>
    <row r="32" spans="1:14" ht="13.5" customHeight="1" x14ac:dyDescent="0.15">
      <c r="K32" s="131"/>
      <c r="L32" s="131"/>
      <c r="M32" s="131"/>
      <c r="N32" s="131"/>
    </row>
    <row r="33" spans="11:14" ht="13.5" customHeight="1" x14ac:dyDescent="0.15">
      <c r="K33" s="131"/>
      <c r="L33" s="131"/>
      <c r="M33" s="131"/>
      <c r="N33" s="131"/>
    </row>
    <row r="34" spans="11:14" ht="13.5" customHeight="1" x14ac:dyDescent="0.15"/>
    <row r="35" spans="11:14" ht="13.5" customHeight="1" x14ac:dyDescent="0.15"/>
  </sheetData>
  <mergeCells count="2">
    <mergeCell ref="L11:O11"/>
    <mergeCell ref="L12:O12"/>
  </mergeCells>
  <phoneticPr fontId="9"/>
  <pageMargins left="0.23622047244094491" right="0.23622047244094491" top="0.74803149606299213" bottom="0.74803149606299213" header="0.31496062992125984" footer="0.31496062992125984"/>
  <pageSetup paperSize="9" scale="110" fitToWidth="0" orientation="landscape" horizontalDpi="4294967294" verticalDpi="300" r:id="rId1"/>
  <headerFooter alignWithMargins="0"/>
  <rowBreaks count="1" manualBreakCount="1">
    <brk id="29" max="1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FFCC"/>
  </sheetPr>
  <dimension ref="A1:V31"/>
  <sheetViews>
    <sheetView showGridLines="0" workbookViewId="0">
      <selection activeCell="S26" sqref="S26"/>
    </sheetView>
  </sheetViews>
  <sheetFormatPr defaultRowHeight="15.75" x14ac:dyDescent="0.15"/>
  <cols>
    <col min="1" max="1" width="1.875" style="114" customWidth="1"/>
    <col min="2" max="2" width="4.125" style="114" bestFit="1" customWidth="1"/>
    <col min="3" max="3" width="12.375" style="114" bestFit="1" customWidth="1"/>
    <col min="4" max="4" width="10.875" style="114" customWidth="1"/>
    <col min="5" max="5" width="5.25" style="114" customWidth="1"/>
    <col min="6" max="6" width="6.625" style="114" customWidth="1"/>
    <col min="7" max="7" width="12.625" style="114" customWidth="1"/>
    <col min="8" max="9" width="6.625" style="114" customWidth="1"/>
    <col min="10" max="10" width="4" style="114" customWidth="1"/>
    <col min="11" max="11" width="4.875" style="114" customWidth="1"/>
    <col min="12" max="12" width="9.875" style="114" customWidth="1"/>
    <col min="13" max="13" width="12.125" style="114" customWidth="1"/>
    <col min="14" max="16" width="7.5" style="114" customWidth="1"/>
    <col min="17" max="17" width="4.125" style="114" customWidth="1"/>
    <col min="18" max="18" width="4.25" style="114" customWidth="1"/>
    <col min="19" max="19" width="12.5" style="114" customWidth="1"/>
    <col min="20" max="21" width="6.875" style="240" customWidth="1"/>
    <col min="22" max="22" width="7.375" style="240" customWidth="1"/>
    <col min="23" max="24" width="6.25" style="114" customWidth="1"/>
    <col min="25" max="16384" width="9" style="114"/>
  </cols>
  <sheetData>
    <row r="1" spans="1:22" ht="25.5" customHeight="1" x14ac:dyDescent="0.15">
      <c r="A1" s="132"/>
      <c r="B1" s="210" t="s">
        <v>702</v>
      </c>
      <c r="C1" s="238"/>
      <c r="D1" s="238"/>
      <c r="E1" s="238"/>
      <c r="F1" s="238"/>
      <c r="G1" s="238"/>
      <c r="I1" s="239"/>
      <c r="K1" s="210" t="s">
        <v>112</v>
      </c>
      <c r="M1" s="114" t="s">
        <v>224</v>
      </c>
    </row>
    <row r="2" spans="1:22" ht="19.5" customHeight="1" x14ac:dyDescent="0.25">
      <c r="D2" s="239"/>
      <c r="E2" s="239"/>
      <c r="F2" s="239"/>
      <c r="G2" s="239"/>
      <c r="H2" s="355"/>
      <c r="I2" s="355"/>
      <c r="J2" s="355"/>
      <c r="K2" s="241" t="s">
        <v>223</v>
      </c>
    </row>
    <row r="3" spans="1:22" ht="16.5" customHeight="1" x14ac:dyDescent="0.15">
      <c r="B3" s="211" t="s">
        <v>136</v>
      </c>
      <c r="R3" s="357" t="s">
        <v>153</v>
      </c>
      <c r="S3" s="357"/>
      <c r="T3" s="357"/>
      <c r="U3" s="357"/>
      <c r="V3" s="357"/>
    </row>
    <row r="4" spans="1:22" ht="16.5" customHeight="1" x14ac:dyDescent="0.15">
      <c r="C4" s="185"/>
      <c r="D4" s="185"/>
      <c r="E4" s="185"/>
      <c r="F4" s="185"/>
      <c r="G4" s="186"/>
      <c r="K4" s="240" t="s">
        <v>217</v>
      </c>
      <c r="M4" s="240" t="s">
        <v>218</v>
      </c>
      <c r="N4" s="240" t="s">
        <v>219</v>
      </c>
      <c r="O4" s="240" t="s">
        <v>220</v>
      </c>
      <c r="P4" s="240" t="s">
        <v>221</v>
      </c>
      <c r="R4" s="242" t="s">
        <v>217</v>
      </c>
      <c r="S4" s="242" t="s">
        <v>140</v>
      </c>
      <c r="T4" s="242" t="s">
        <v>143</v>
      </c>
      <c r="U4" s="242" t="s">
        <v>141</v>
      </c>
      <c r="V4" s="242" t="s">
        <v>142</v>
      </c>
    </row>
    <row r="5" spans="1:22" ht="16.5" customHeight="1" x14ac:dyDescent="0.15">
      <c r="B5" s="342" t="s">
        <v>703</v>
      </c>
      <c r="C5" s="342"/>
      <c r="D5" s="342"/>
      <c r="E5" s="342"/>
      <c r="F5" s="342"/>
      <c r="G5" s="342"/>
      <c r="H5" s="342"/>
      <c r="I5" s="342"/>
      <c r="J5" s="342"/>
      <c r="K5" s="243">
        <v>3</v>
      </c>
      <c r="L5" s="244" t="s">
        <v>222</v>
      </c>
      <c r="M5" s="222"/>
      <c r="N5" s="245"/>
      <c r="O5" s="245"/>
      <c r="P5" s="245"/>
      <c r="R5" s="246">
        <v>1</v>
      </c>
      <c r="S5" s="247" t="s">
        <v>144</v>
      </c>
      <c r="T5" s="248">
        <v>45669</v>
      </c>
      <c r="U5" s="248">
        <v>45675</v>
      </c>
      <c r="V5" s="248">
        <v>45677</v>
      </c>
    </row>
    <row r="6" spans="1:22" ht="16.5" customHeight="1" x14ac:dyDescent="0.15">
      <c r="G6" s="186"/>
      <c r="R6" s="246">
        <v>2</v>
      </c>
      <c r="S6" s="247" t="s">
        <v>192</v>
      </c>
      <c r="T6" s="248">
        <v>45665</v>
      </c>
      <c r="U6" s="248">
        <v>45674</v>
      </c>
      <c r="V6" s="248">
        <v>45678</v>
      </c>
    </row>
    <row r="7" spans="1:22" ht="16.5" customHeight="1" x14ac:dyDescent="0.15">
      <c r="G7" s="186"/>
      <c r="R7" s="246">
        <v>3</v>
      </c>
      <c r="S7" s="247" t="s">
        <v>145</v>
      </c>
      <c r="T7" s="248">
        <v>45665</v>
      </c>
      <c r="U7" s="248">
        <v>45674</v>
      </c>
      <c r="V7" s="248">
        <v>45676</v>
      </c>
    </row>
    <row r="8" spans="1:22" ht="16.5" customHeight="1" x14ac:dyDescent="0.15">
      <c r="G8" s="186"/>
      <c r="K8" s="114" t="s">
        <v>225</v>
      </c>
      <c r="R8" s="246">
        <v>4</v>
      </c>
      <c r="S8" s="247" t="s">
        <v>151</v>
      </c>
      <c r="T8" s="248">
        <v>45665</v>
      </c>
      <c r="U8" s="248">
        <v>45675</v>
      </c>
      <c r="V8" s="248">
        <v>45679</v>
      </c>
    </row>
    <row r="9" spans="1:22" ht="16.5" customHeight="1" x14ac:dyDescent="0.15">
      <c r="G9" s="186"/>
      <c r="I9" s="213"/>
      <c r="K9" s="114" t="s">
        <v>704</v>
      </c>
      <c r="R9" s="246">
        <v>5</v>
      </c>
      <c r="S9" s="247" t="s">
        <v>146</v>
      </c>
      <c r="T9" s="248">
        <v>45666</v>
      </c>
      <c r="U9" s="248">
        <v>45674</v>
      </c>
      <c r="V9" s="248">
        <v>45676</v>
      </c>
    </row>
    <row r="10" spans="1:22" ht="16.5" customHeight="1" x14ac:dyDescent="0.15">
      <c r="G10" s="186"/>
      <c r="K10" s="249" t="s">
        <v>229</v>
      </c>
      <c r="R10" s="246">
        <v>6</v>
      </c>
      <c r="S10" s="247" t="s">
        <v>180</v>
      </c>
      <c r="T10" s="248">
        <v>45667</v>
      </c>
      <c r="U10" s="248">
        <v>45674</v>
      </c>
      <c r="V10" s="248">
        <v>45676</v>
      </c>
    </row>
    <row r="11" spans="1:22" ht="16.5" customHeight="1" x14ac:dyDescent="0.15">
      <c r="G11" s="186"/>
      <c r="R11" s="246">
        <v>7</v>
      </c>
      <c r="S11" s="247" t="s">
        <v>147</v>
      </c>
      <c r="T11" s="248">
        <v>45666</v>
      </c>
      <c r="U11" s="248">
        <v>45676</v>
      </c>
      <c r="V11" s="248">
        <v>45682</v>
      </c>
    </row>
    <row r="12" spans="1:22" ht="16.5" customHeight="1" x14ac:dyDescent="0.15">
      <c r="N12" s="250">
        <v>2</v>
      </c>
      <c r="O12" s="250">
        <v>3</v>
      </c>
      <c r="P12" s="250">
        <v>4</v>
      </c>
      <c r="R12" s="246">
        <v>8</v>
      </c>
      <c r="S12" s="247" t="s">
        <v>226</v>
      </c>
      <c r="T12" s="248">
        <v>45670</v>
      </c>
      <c r="U12" s="248">
        <v>45674</v>
      </c>
      <c r="V12" s="248">
        <v>45677</v>
      </c>
    </row>
    <row r="13" spans="1:22" ht="16.5" customHeight="1" x14ac:dyDescent="0.15">
      <c r="K13" s="251" t="s">
        <v>13</v>
      </c>
      <c r="L13" s="251" t="s">
        <v>14</v>
      </c>
      <c r="M13" s="229" t="s">
        <v>152</v>
      </c>
      <c r="N13" s="229" t="s">
        <v>143</v>
      </c>
      <c r="O13" s="229" t="s">
        <v>141</v>
      </c>
      <c r="P13" s="229" t="s">
        <v>142</v>
      </c>
      <c r="R13" s="246">
        <v>9</v>
      </c>
      <c r="S13" s="247" t="s">
        <v>149</v>
      </c>
      <c r="T13" s="248">
        <v>45664</v>
      </c>
      <c r="U13" s="248">
        <v>45672</v>
      </c>
      <c r="V13" s="248">
        <v>45678</v>
      </c>
    </row>
    <row r="14" spans="1:22" ht="16.5" customHeight="1" x14ac:dyDescent="0.15">
      <c r="K14" s="252">
        <v>1</v>
      </c>
      <c r="L14" s="253" t="s">
        <v>57</v>
      </c>
      <c r="M14" s="254" t="s">
        <v>145</v>
      </c>
      <c r="N14" s="245"/>
      <c r="O14" s="255"/>
      <c r="P14" s="255"/>
      <c r="R14" s="246">
        <v>10</v>
      </c>
      <c r="S14" s="247" t="s">
        <v>148</v>
      </c>
      <c r="T14" s="248">
        <v>46008</v>
      </c>
      <c r="U14" s="248">
        <v>45666</v>
      </c>
      <c r="V14" s="248">
        <v>45669</v>
      </c>
    </row>
    <row r="15" spans="1:22" ht="16.5" customHeight="1" x14ac:dyDescent="0.15">
      <c r="K15" s="252">
        <v>2</v>
      </c>
      <c r="L15" s="253" t="s">
        <v>58</v>
      </c>
      <c r="M15" s="254" t="s">
        <v>226</v>
      </c>
      <c r="N15" s="255"/>
      <c r="O15" s="255"/>
      <c r="P15" s="255"/>
      <c r="R15" s="246">
        <v>11</v>
      </c>
      <c r="S15" s="247" t="s">
        <v>150</v>
      </c>
      <c r="T15" s="248">
        <v>45669</v>
      </c>
      <c r="U15" s="248">
        <v>45674</v>
      </c>
      <c r="V15" s="248">
        <v>45675</v>
      </c>
    </row>
    <row r="16" spans="1:22" ht="16.5" customHeight="1" x14ac:dyDescent="0.15">
      <c r="H16" s="256"/>
      <c r="I16" s="257"/>
      <c r="J16" s="257"/>
      <c r="K16" s="252">
        <v>3</v>
      </c>
      <c r="L16" s="253" t="s">
        <v>59</v>
      </c>
      <c r="M16" s="254" t="s">
        <v>228</v>
      </c>
      <c r="N16" s="255"/>
      <c r="O16" s="255"/>
      <c r="P16" s="255"/>
      <c r="R16" s="246">
        <v>12</v>
      </c>
      <c r="S16" s="247" t="s">
        <v>227</v>
      </c>
      <c r="T16" s="248">
        <v>45665</v>
      </c>
      <c r="U16" s="248">
        <v>45674</v>
      </c>
      <c r="V16" s="248">
        <v>45676</v>
      </c>
    </row>
    <row r="17" spans="4:22" ht="16.5" customHeight="1" x14ac:dyDescent="0.15">
      <c r="K17" s="252">
        <v>4</v>
      </c>
      <c r="L17" s="253" t="s">
        <v>60</v>
      </c>
      <c r="M17" s="254" t="s">
        <v>146</v>
      </c>
      <c r="N17" s="255"/>
      <c r="O17" s="255"/>
      <c r="P17" s="255"/>
      <c r="R17" s="246">
        <v>13</v>
      </c>
      <c r="S17" s="247" t="s">
        <v>228</v>
      </c>
      <c r="T17" s="248">
        <v>45682</v>
      </c>
      <c r="U17" s="248">
        <v>45698</v>
      </c>
      <c r="V17" s="248">
        <v>45700</v>
      </c>
    </row>
    <row r="18" spans="4:22" ht="16.5" customHeight="1" x14ac:dyDescent="0.15">
      <c r="K18" s="252">
        <v>5</v>
      </c>
      <c r="L18" s="253" t="s">
        <v>61</v>
      </c>
      <c r="M18" s="254" t="s">
        <v>192</v>
      </c>
      <c r="N18" s="255"/>
      <c r="O18" s="255"/>
      <c r="P18" s="255"/>
      <c r="T18" s="114"/>
      <c r="U18" s="114"/>
      <c r="V18" s="114"/>
    </row>
    <row r="19" spans="4:22" ht="16.5" customHeight="1" x14ac:dyDescent="0.15">
      <c r="K19" s="252">
        <v>6</v>
      </c>
      <c r="L19" s="253" t="s">
        <v>62</v>
      </c>
      <c r="M19" s="254" t="s">
        <v>151</v>
      </c>
      <c r="N19" s="255"/>
      <c r="O19" s="255"/>
      <c r="P19" s="255"/>
      <c r="T19" s="114"/>
      <c r="U19" s="114"/>
      <c r="V19" s="114"/>
    </row>
    <row r="20" spans="4:22" ht="16.5" customHeight="1" x14ac:dyDescent="0.15">
      <c r="K20" s="252">
        <v>7</v>
      </c>
      <c r="L20" s="253" t="s">
        <v>63</v>
      </c>
      <c r="M20" s="254" t="s">
        <v>146</v>
      </c>
      <c r="N20" s="255"/>
      <c r="O20" s="255"/>
      <c r="P20" s="255"/>
      <c r="T20" s="114"/>
      <c r="U20" s="114"/>
      <c r="V20" s="114"/>
    </row>
    <row r="21" spans="4:22" ht="16.5" customHeight="1" x14ac:dyDescent="0.15">
      <c r="K21" s="252">
        <v>8</v>
      </c>
      <c r="L21" s="253" t="s">
        <v>64</v>
      </c>
      <c r="M21" s="254" t="s">
        <v>149</v>
      </c>
      <c r="N21" s="255"/>
      <c r="O21" s="255"/>
      <c r="P21" s="255"/>
      <c r="T21" s="114"/>
      <c r="U21" s="114"/>
      <c r="V21" s="114"/>
    </row>
    <row r="22" spans="4:22" ht="16.5" customHeight="1" x14ac:dyDescent="0.15">
      <c r="K22" s="252">
        <v>9</v>
      </c>
      <c r="L22" s="253" t="s">
        <v>65</v>
      </c>
      <c r="M22" s="254" t="s">
        <v>227</v>
      </c>
      <c r="N22" s="255"/>
      <c r="O22" s="255"/>
      <c r="P22" s="255"/>
      <c r="T22" s="114"/>
      <c r="U22" s="114"/>
      <c r="V22" s="114"/>
    </row>
    <row r="23" spans="4:22" ht="16.5" customHeight="1" x14ac:dyDescent="0.15">
      <c r="K23" s="252">
        <v>10</v>
      </c>
      <c r="L23" s="253" t="s">
        <v>66</v>
      </c>
      <c r="M23" s="254" t="s">
        <v>147</v>
      </c>
      <c r="N23" s="255"/>
      <c r="O23" s="255"/>
      <c r="P23" s="255"/>
      <c r="T23" s="114"/>
      <c r="U23" s="114"/>
      <c r="V23" s="114"/>
    </row>
    <row r="24" spans="4:22" ht="13.5" customHeight="1" x14ac:dyDescent="0.15"/>
    <row r="25" spans="4:22" ht="13.5" customHeight="1" x14ac:dyDescent="0.15">
      <c r="K25" s="258" t="s">
        <v>193</v>
      </c>
    </row>
    <row r="26" spans="4:22" ht="13.5" customHeight="1" x14ac:dyDescent="0.15">
      <c r="G26" s="356"/>
      <c r="H26" s="356"/>
      <c r="I26" s="356"/>
      <c r="J26" s="356"/>
    </row>
    <row r="27" spans="4:22" ht="15.75" customHeight="1" x14ac:dyDescent="0.15">
      <c r="K27" s="186"/>
    </row>
    <row r="28" spans="4:22" ht="19.5" x14ac:dyDescent="0.15">
      <c r="D28" s="214"/>
      <c r="H28" s="212"/>
      <c r="I28" s="212"/>
      <c r="J28" s="212"/>
      <c r="K28" s="186"/>
    </row>
    <row r="30" spans="4:22" ht="16.5" x14ac:dyDescent="0.15">
      <c r="D30" s="230"/>
      <c r="E30" s="217"/>
      <c r="F30" s="217"/>
      <c r="G30" s="217"/>
      <c r="H30" s="217"/>
      <c r="I30" s="217"/>
      <c r="J30" s="217"/>
      <c r="K30" s="221"/>
    </row>
    <row r="31" spans="4:22" ht="16.5" x14ac:dyDescent="0.15">
      <c r="D31" s="226"/>
      <c r="F31" s="223"/>
      <c r="G31" s="223"/>
      <c r="H31" s="223"/>
      <c r="I31" s="224"/>
      <c r="J31" s="224"/>
    </row>
  </sheetData>
  <sheetProtection formatCells="0" formatColumns="0" formatRows="0" insertColumns="0" insertRows="0"/>
  <mergeCells count="4">
    <mergeCell ref="H2:J2"/>
    <mergeCell ref="B5:J5"/>
    <mergeCell ref="G26:J26"/>
    <mergeCell ref="R3:V3"/>
  </mergeCells>
  <phoneticPr fontId="9"/>
  <dataValidations count="1">
    <dataValidation type="list" allowBlank="1" showInputMessage="1" showErrorMessage="1" sqref="M14:M23" xr:uid="{00000000-0002-0000-0400-000000000000}">
      <formula1>$S$5:$S$17</formula1>
    </dataValidation>
  </dataValidations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indexed="42"/>
    <pageSetUpPr autoPageBreaks="0"/>
  </sheetPr>
  <dimension ref="A1:S34"/>
  <sheetViews>
    <sheetView showGridLines="0" zoomScaleNormal="125" workbookViewId="0">
      <selection activeCell="F20" sqref="F20"/>
    </sheetView>
  </sheetViews>
  <sheetFormatPr defaultRowHeight="13.5" x14ac:dyDescent="0.15"/>
  <cols>
    <col min="1" max="1" width="3.375" style="19" customWidth="1"/>
    <col min="2" max="2" width="6.625" style="19" customWidth="1"/>
    <col min="3" max="3" width="8.875" style="19" customWidth="1"/>
    <col min="4" max="4" width="5.75" style="19" customWidth="1"/>
    <col min="5" max="5" width="8.875" style="19" customWidth="1"/>
    <col min="6" max="6" width="10.125" style="19" customWidth="1"/>
    <col min="7" max="7" width="9" style="19"/>
    <col min="8" max="8" width="10.875" style="19" customWidth="1"/>
    <col min="9" max="9" width="2.625" style="12" customWidth="1"/>
    <col min="10" max="10" width="1.125" style="19" customWidth="1"/>
    <col min="11" max="11" width="1.875" style="19" customWidth="1"/>
    <col min="12" max="12" width="8.25" style="19" customWidth="1"/>
    <col min="13" max="17" width="7.875" style="19" customWidth="1"/>
    <col min="18" max="18" width="8.375" style="19" customWidth="1"/>
    <col min="19" max="19" width="4.125" style="19" customWidth="1"/>
    <col min="20" max="21" width="3" style="19" customWidth="1"/>
    <col min="22" max="22" width="3.625" style="19" customWidth="1"/>
    <col min="23" max="39" width="9" style="19"/>
    <col min="40" max="40" width="9" style="19" customWidth="1"/>
    <col min="41" max="16384" width="9" style="19"/>
  </cols>
  <sheetData>
    <row r="1" spans="1:19" ht="18.75" x14ac:dyDescent="0.15">
      <c r="B1" s="14" t="s">
        <v>127</v>
      </c>
      <c r="C1" s="15"/>
      <c r="D1" s="15"/>
      <c r="E1" s="15"/>
      <c r="F1" s="15"/>
      <c r="G1" s="15"/>
      <c r="H1" s="15"/>
      <c r="J1" s="15"/>
      <c r="K1" s="14" t="s">
        <v>39</v>
      </c>
      <c r="L1" s="15"/>
      <c r="M1" s="15"/>
    </row>
    <row r="2" spans="1:19" ht="17.25" customHeight="1" x14ac:dyDescent="0.15">
      <c r="A2" s="4"/>
      <c r="B2" s="4"/>
      <c r="L2" s="38" t="s">
        <v>196</v>
      </c>
      <c r="N2" s="15"/>
    </row>
    <row r="3" spans="1:19" ht="17.25" customHeight="1" x14ac:dyDescent="0.15">
      <c r="A3" s="15"/>
      <c r="L3" s="21"/>
    </row>
    <row r="4" spans="1:19" ht="15.75" customHeight="1" x14ac:dyDescent="0.15">
      <c r="A4" s="15"/>
      <c r="B4" s="25" t="s">
        <v>135</v>
      </c>
      <c r="D4" s="15"/>
      <c r="L4" s="51" t="s">
        <v>155</v>
      </c>
      <c r="M4" s="358" t="s">
        <v>156</v>
      </c>
      <c r="N4" s="358"/>
      <c r="O4" s="358"/>
      <c r="P4" s="358"/>
      <c r="Q4" s="358"/>
    </row>
    <row r="5" spans="1:19" ht="22.5" customHeight="1" x14ac:dyDescent="0.15">
      <c r="A5" s="15"/>
      <c r="B5" s="362" t="s">
        <v>129</v>
      </c>
      <c r="C5" s="362"/>
      <c r="D5" s="361" t="s">
        <v>128</v>
      </c>
      <c r="E5" s="361"/>
      <c r="F5" s="361"/>
      <c r="G5" s="361"/>
      <c r="H5" s="361"/>
      <c r="K5" s="38"/>
      <c r="L5" s="61" t="s">
        <v>234</v>
      </c>
      <c r="M5" s="23" t="s">
        <v>121</v>
      </c>
      <c r="N5" s="23" t="s">
        <v>122</v>
      </c>
      <c r="O5" s="23" t="s">
        <v>123</v>
      </c>
      <c r="P5" s="23" t="s">
        <v>124</v>
      </c>
      <c r="Q5" s="23" t="s">
        <v>125</v>
      </c>
    </row>
    <row r="6" spans="1:19" ht="18" customHeight="1" x14ac:dyDescent="0.15">
      <c r="A6" s="15"/>
      <c r="K6" s="38"/>
      <c r="L6" s="23" t="s">
        <v>119</v>
      </c>
      <c r="M6" s="62">
        <v>640</v>
      </c>
      <c r="N6" s="62">
        <v>11220</v>
      </c>
      <c r="O6" s="62">
        <v>14790</v>
      </c>
      <c r="P6" s="62">
        <v>14250</v>
      </c>
      <c r="Q6" s="62">
        <v>23080</v>
      </c>
    </row>
    <row r="7" spans="1:19" ht="18" customHeight="1" x14ac:dyDescent="0.15">
      <c r="A7" s="15"/>
      <c r="B7" s="15"/>
      <c r="D7" s="15"/>
      <c r="K7" s="38"/>
      <c r="L7" s="35" t="s">
        <v>134</v>
      </c>
      <c r="M7" s="62">
        <v>550</v>
      </c>
      <c r="N7" s="62">
        <v>11110</v>
      </c>
      <c r="O7" s="62">
        <v>14680</v>
      </c>
      <c r="P7" s="62">
        <v>14140</v>
      </c>
      <c r="Q7" s="62">
        <v>22970</v>
      </c>
    </row>
    <row r="8" spans="1:19" ht="18" customHeight="1" x14ac:dyDescent="0.15">
      <c r="A8" s="15"/>
      <c r="B8" s="15"/>
      <c r="C8" s="30"/>
      <c r="L8" s="23" t="s">
        <v>120</v>
      </c>
      <c r="M8" s="62">
        <v>390</v>
      </c>
      <c r="N8" s="62">
        <v>10900</v>
      </c>
      <c r="O8" s="62">
        <v>14470</v>
      </c>
      <c r="P8" s="62">
        <v>13930</v>
      </c>
      <c r="Q8" s="62">
        <v>22760</v>
      </c>
    </row>
    <row r="9" spans="1:19" ht="18" customHeight="1" x14ac:dyDescent="0.15">
      <c r="A9" s="15"/>
      <c r="B9" s="26"/>
      <c r="C9" s="8"/>
    </row>
    <row r="10" spans="1:19" ht="18" customHeight="1" x14ac:dyDescent="0.15">
      <c r="B10" s="14" t="s">
        <v>116</v>
      </c>
      <c r="C10" s="15"/>
      <c r="D10" s="15"/>
      <c r="E10" s="15"/>
      <c r="F10" s="15"/>
      <c r="G10" s="15"/>
      <c r="H10" s="15"/>
      <c r="L10" s="359" t="s">
        <v>197</v>
      </c>
      <c r="M10" s="359"/>
      <c r="N10" s="359"/>
      <c r="O10" s="359"/>
      <c r="P10" s="359"/>
      <c r="Q10" s="359"/>
      <c r="R10" s="359"/>
      <c r="S10" s="359"/>
    </row>
    <row r="11" spans="1:19" ht="12.75" customHeight="1" x14ac:dyDescent="0.15">
      <c r="A11" s="4"/>
      <c r="B11" s="4"/>
      <c r="I11" s="13"/>
      <c r="J11" s="10"/>
    </row>
    <row r="12" spans="1:19" ht="18" customHeight="1" x14ac:dyDescent="0.15">
      <c r="A12" s="15"/>
      <c r="I12" s="13"/>
      <c r="J12" s="10"/>
      <c r="M12" s="58" t="s">
        <v>157</v>
      </c>
      <c r="N12" s="57" t="s">
        <v>137</v>
      </c>
      <c r="O12" s="53" t="s">
        <v>213</v>
      </c>
    </row>
    <row r="13" spans="1:19" ht="16.5" customHeight="1" x14ac:dyDescent="0.15">
      <c r="A13" s="15"/>
      <c r="B13" s="25" t="s">
        <v>243</v>
      </c>
      <c r="D13" s="15"/>
      <c r="L13" s="57" t="s">
        <v>133</v>
      </c>
      <c r="M13" s="34" t="s">
        <v>134</v>
      </c>
      <c r="N13" s="31"/>
      <c r="O13" s="41">
        <f>MATCH(M13,L6:L8,0)</f>
        <v>2</v>
      </c>
      <c r="P13" s="32" t="s">
        <v>138</v>
      </c>
    </row>
    <row r="14" spans="1:19" ht="16.5" customHeight="1" x14ac:dyDescent="0.15">
      <c r="A14" s="15"/>
      <c r="B14" s="362" t="s">
        <v>117</v>
      </c>
      <c r="C14" s="362"/>
      <c r="D14" s="361" t="s">
        <v>118</v>
      </c>
      <c r="E14" s="361"/>
      <c r="F14" s="361"/>
      <c r="G14" s="361"/>
      <c r="H14" s="361"/>
      <c r="L14" s="57" t="s">
        <v>132</v>
      </c>
      <c r="M14" s="34" t="s">
        <v>123</v>
      </c>
      <c r="N14" s="31"/>
      <c r="O14" s="41">
        <f>MATCH(M14,M5:Q5,0)</f>
        <v>3</v>
      </c>
      <c r="P14" s="32" t="s">
        <v>139</v>
      </c>
    </row>
    <row r="15" spans="1:19" ht="16.5" customHeight="1" x14ac:dyDescent="0.15">
      <c r="A15" s="15"/>
    </row>
    <row r="16" spans="1:19" ht="16.5" customHeight="1" x14ac:dyDescent="0.15">
      <c r="A16" s="15"/>
      <c r="B16" s="15"/>
      <c r="D16" s="15"/>
      <c r="L16" s="360" t="s">
        <v>198</v>
      </c>
      <c r="M16" s="359"/>
      <c r="N16" s="359"/>
      <c r="O16" s="359"/>
      <c r="P16" s="359"/>
      <c r="Q16" s="359"/>
      <c r="R16" s="359"/>
      <c r="S16" s="359"/>
    </row>
    <row r="17" spans="1:15" ht="16.5" customHeight="1" x14ac:dyDescent="0.15">
      <c r="A17" s="15"/>
      <c r="B17" s="15"/>
      <c r="C17" s="30"/>
      <c r="O17" s="55" t="s">
        <v>230</v>
      </c>
    </row>
    <row r="18" spans="1:15" ht="18" customHeight="1" x14ac:dyDescent="0.15">
      <c r="A18" s="15"/>
      <c r="B18" s="26"/>
      <c r="C18" s="8"/>
      <c r="L18" s="57" t="s">
        <v>126</v>
      </c>
      <c r="M18" s="33"/>
      <c r="O18" s="54">
        <f ca="1">OFFSET($L$5,O13,O14)</f>
        <v>14680</v>
      </c>
    </row>
    <row r="19" spans="1:15" ht="16.5" customHeight="1" x14ac:dyDescent="0.15">
      <c r="A19" s="15"/>
      <c r="C19" s="32" t="s">
        <v>131</v>
      </c>
      <c r="E19" s="10" t="s">
        <v>231</v>
      </c>
      <c r="M19" s="32" t="s">
        <v>235</v>
      </c>
    </row>
    <row r="20" spans="1:15" ht="16.5" customHeight="1" x14ac:dyDescent="0.15">
      <c r="A20" s="15"/>
      <c r="B20" s="20"/>
      <c r="C20" s="61" t="s">
        <v>233</v>
      </c>
      <c r="E20" s="56" t="s">
        <v>123</v>
      </c>
      <c r="F20" s="60"/>
      <c r="G20" s="32"/>
    </row>
    <row r="21" spans="1:15" ht="16.5" customHeight="1" x14ac:dyDescent="0.15">
      <c r="B21" s="23" t="s">
        <v>121</v>
      </c>
      <c r="C21" s="62">
        <v>640</v>
      </c>
    </row>
    <row r="22" spans="1:15" ht="16.5" customHeight="1" x14ac:dyDescent="0.15">
      <c r="B22" s="23" t="s">
        <v>122</v>
      </c>
      <c r="C22" s="62">
        <v>11220</v>
      </c>
    </row>
    <row r="23" spans="1:15" ht="16.5" customHeight="1" x14ac:dyDescent="0.15">
      <c r="B23" s="23" t="s">
        <v>123</v>
      </c>
      <c r="C23" s="62">
        <v>14790</v>
      </c>
      <c r="D23"/>
      <c r="E23" s="10" t="s">
        <v>232</v>
      </c>
    </row>
    <row r="24" spans="1:15" ht="16.5" customHeight="1" x14ac:dyDescent="0.15">
      <c r="B24" s="23" t="s">
        <v>124</v>
      </c>
      <c r="C24" s="62">
        <v>14250</v>
      </c>
      <c r="D24"/>
      <c r="E24" s="57" t="s">
        <v>130</v>
      </c>
      <c r="F24" s="59"/>
    </row>
    <row r="25" spans="1:15" ht="16.5" customHeight="1" x14ac:dyDescent="0.15">
      <c r="B25" s="23" t="s">
        <v>125</v>
      </c>
      <c r="C25" s="62">
        <v>23080</v>
      </c>
      <c r="D25"/>
    </row>
    <row r="26" spans="1:15" ht="16.5" customHeight="1" x14ac:dyDescent="0.15">
      <c r="D26"/>
      <c r="E26"/>
    </row>
    <row r="27" spans="1:15" ht="16.5" customHeight="1" x14ac:dyDescent="0.15">
      <c r="B27"/>
      <c r="C27"/>
      <c r="D27"/>
      <c r="E27"/>
    </row>
    <row r="28" spans="1:15" x14ac:dyDescent="0.15">
      <c r="B28" s="16"/>
      <c r="C28"/>
      <c r="D28"/>
      <c r="E28"/>
    </row>
    <row r="29" spans="1:15" x14ac:dyDescent="0.15">
      <c r="B29"/>
      <c r="C29"/>
      <c r="D29"/>
      <c r="E29"/>
    </row>
    <row r="30" spans="1:15" x14ac:dyDescent="0.15">
      <c r="B30"/>
      <c r="C30"/>
      <c r="D30"/>
      <c r="E30"/>
    </row>
    <row r="31" spans="1:15" x14ac:dyDescent="0.15">
      <c r="B31"/>
      <c r="C31"/>
      <c r="D31"/>
      <c r="E31"/>
    </row>
    <row r="32" spans="1:15" x14ac:dyDescent="0.15">
      <c r="B32"/>
      <c r="C32"/>
      <c r="D32"/>
      <c r="E32"/>
    </row>
    <row r="33" spans="2:5" x14ac:dyDescent="0.15">
      <c r="B33"/>
      <c r="C33"/>
      <c r="D33"/>
      <c r="E33"/>
    </row>
    <row r="34" spans="2:5" x14ac:dyDescent="0.15">
      <c r="B34"/>
      <c r="C34"/>
      <c r="D34"/>
      <c r="E34"/>
    </row>
  </sheetData>
  <mergeCells count="7">
    <mergeCell ref="M4:Q4"/>
    <mergeCell ref="L10:S10"/>
    <mergeCell ref="L16:S16"/>
    <mergeCell ref="D5:H5"/>
    <mergeCell ref="B5:C5"/>
    <mergeCell ref="B14:C14"/>
    <mergeCell ref="D14:H14"/>
  </mergeCells>
  <phoneticPr fontId="9"/>
  <dataValidations count="3">
    <dataValidation type="list" allowBlank="1" showInputMessage="1" showErrorMessage="1" sqref="M13" xr:uid="{00000000-0002-0000-0500-000000000000}">
      <formula1>$L$6:$L$8</formula1>
    </dataValidation>
    <dataValidation type="list" allowBlank="1" showInputMessage="1" showErrorMessage="1" sqref="M14" xr:uid="{00000000-0002-0000-0500-000001000000}">
      <formula1>$M$5:$Q$5</formula1>
    </dataValidation>
    <dataValidation type="list" allowBlank="1" showInputMessage="1" showErrorMessage="1" sqref="E20" xr:uid="{00000000-0002-0000-0500-000002000000}">
      <formula1>$B$21:$B$25</formula1>
    </dataValidation>
  </dataValidations>
  <pageMargins left="0.44" right="0.75" top="0.51" bottom="1" header="0.51200000000000001" footer="0.51200000000000001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CCFFCC"/>
  </sheetPr>
  <dimension ref="A1:S30"/>
  <sheetViews>
    <sheetView showGridLines="0" zoomScaleNormal="125" workbookViewId="0">
      <selection activeCell="D32" sqref="D32"/>
    </sheetView>
  </sheetViews>
  <sheetFormatPr defaultRowHeight="15.75" x14ac:dyDescent="0.15"/>
  <cols>
    <col min="1" max="1" width="2.875" style="114" customWidth="1"/>
    <col min="2" max="2" width="4.5" style="114" customWidth="1"/>
    <col min="3" max="4" width="9" style="114"/>
    <col min="5" max="5" width="8.125" style="114" customWidth="1"/>
    <col min="6" max="6" width="9" style="114"/>
    <col min="7" max="7" width="4.625" style="114" customWidth="1"/>
    <col min="8" max="8" width="8.75" style="114" customWidth="1"/>
    <col min="9" max="9" width="9.625" style="114" customWidth="1"/>
    <col min="10" max="10" width="4.75" style="114" customWidth="1"/>
    <col min="11" max="11" width="1.875" style="228" customWidth="1"/>
    <col min="12" max="12" width="2" style="114" customWidth="1"/>
    <col min="13" max="13" width="4.875" style="114" customWidth="1"/>
    <col min="14" max="14" width="9.75" style="114" customWidth="1"/>
    <col min="15" max="15" width="7.125" style="114" customWidth="1"/>
    <col min="16" max="17" width="9" style="114"/>
    <col min="18" max="18" width="3.25" style="114" customWidth="1"/>
    <col min="19" max="16384" width="9" style="114"/>
  </cols>
  <sheetData>
    <row r="1" spans="1:19" ht="32.25" customHeight="1" x14ac:dyDescent="0.15">
      <c r="A1" s="132"/>
      <c r="B1" s="210" t="s">
        <v>236</v>
      </c>
      <c r="C1" s="130"/>
      <c r="D1" s="130"/>
      <c r="E1" s="130"/>
      <c r="F1" s="209"/>
      <c r="G1" s="130"/>
      <c r="H1" s="130"/>
      <c r="I1" s="130"/>
      <c r="J1" s="130"/>
      <c r="M1" s="210" t="s">
        <v>39</v>
      </c>
    </row>
    <row r="2" spans="1:19" ht="16.5" customHeight="1" x14ac:dyDescent="0.15">
      <c r="I2" s="184"/>
      <c r="M2" s="135" t="s">
        <v>201</v>
      </c>
    </row>
    <row r="3" spans="1:19" ht="16.5" customHeight="1" x14ac:dyDescent="0.15">
      <c r="B3" s="211" t="s">
        <v>96</v>
      </c>
      <c r="I3" s="184"/>
      <c r="M3" s="135" t="s">
        <v>202</v>
      </c>
    </row>
    <row r="4" spans="1:19" ht="16.5" customHeight="1" x14ac:dyDescent="0.15">
      <c r="E4" s="356"/>
      <c r="F4" s="356"/>
      <c r="G4" s="356"/>
      <c r="H4" s="356"/>
      <c r="I4" s="186"/>
      <c r="M4" s="135" t="s">
        <v>203</v>
      </c>
      <c r="R4" s="213"/>
    </row>
    <row r="5" spans="1:19" ht="16.5" customHeight="1" x14ac:dyDescent="0.15">
      <c r="I5" s="186"/>
      <c r="M5" s="366" t="s">
        <v>237</v>
      </c>
      <c r="N5" s="366"/>
      <c r="O5" s="366"/>
      <c r="P5" s="366"/>
      <c r="Q5" s="366"/>
      <c r="R5" s="366"/>
      <c r="S5" s="366"/>
    </row>
    <row r="6" spans="1:19" ht="24" customHeight="1" x14ac:dyDescent="0.15">
      <c r="B6" s="214" t="s">
        <v>699</v>
      </c>
      <c r="F6" s="212"/>
      <c r="G6" s="212"/>
      <c r="H6" s="212"/>
      <c r="I6" s="186"/>
    </row>
    <row r="7" spans="1:19" ht="19.5" customHeight="1" x14ac:dyDescent="0.15">
      <c r="M7" s="229" t="s">
        <v>13</v>
      </c>
      <c r="N7" s="229" t="s">
        <v>14</v>
      </c>
      <c r="O7" s="229" t="s">
        <v>15</v>
      </c>
      <c r="P7" s="229" t="s">
        <v>199</v>
      </c>
      <c r="Q7" s="229" t="s">
        <v>200</v>
      </c>
    </row>
    <row r="8" spans="1:19" ht="15.75" customHeight="1" x14ac:dyDescent="0.15">
      <c r="B8" s="230" t="s">
        <v>700</v>
      </c>
      <c r="C8" s="217"/>
      <c r="D8" s="217"/>
      <c r="E8" s="217"/>
      <c r="F8" s="217"/>
      <c r="G8" s="217"/>
      <c r="H8" s="217"/>
      <c r="I8" s="221"/>
      <c r="M8" s="97">
        <v>1</v>
      </c>
      <c r="N8" s="97" t="s">
        <v>16</v>
      </c>
      <c r="O8" s="97">
        <v>30</v>
      </c>
      <c r="P8" s="222"/>
      <c r="Q8" s="222"/>
    </row>
    <row r="9" spans="1:19" ht="15.75" customHeight="1" x14ac:dyDescent="0.15">
      <c r="B9" s="226" t="s">
        <v>701</v>
      </c>
      <c r="D9" s="223"/>
      <c r="E9" s="223"/>
      <c r="F9" s="223"/>
      <c r="G9" s="224"/>
      <c r="H9" s="224"/>
      <c r="M9" s="97">
        <v>2</v>
      </c>
      <c r="N9" s="97" t="s">
        <v>18</v>
      </c>
      <c r="O9" s="97">
        <v>69</v>
      </c>
      <c r="P9" s="225"/>
      <c r="Q9" s="225"/>
    </row>
    <row r="10" spans="1:19" ht="15.75" customHeight="1" x14ac:dyDescent="0.15">
      <c r="M10" s="97">
        <v>3</v>
      </c>
      <c r="N10" s="97" t="s">
        <v>19</v>
      </c>
      <c r="O10" s="97">
        <v>40</v>
      </c>
      <c r="P10" s="225"/>
      <c r="Q10" s="225"/>
    </row>
    <row r="11" spans="1:19" ht="15.75" customHeight="1" x14ac:dyDescent="0.15">
      <c r="M11" s="97">
        <v>4</v>
      </c>
      <c r="N11" s="97" t="s">
        <v>20</v>
      </c>
      <c r="O11" s="97">
        <v>79</v>
      </c>
      <c r="P11" s="225"/>
      <c r="Q11" s="225"/>
    </row>
    <row r="12" spans="1:19" ht="15.75" customHeight="1" x14ac:dyDescent="0.15">
      <c r="M12" s="97">
        <v>5</v>
      </c>
      <c r="N12" s="97" t="s">
        <v>21</v>
      </c>
      <c r="O12" s="97">
        <v>55</v>
      </c>
      <c r="P12" s="225"/>
      <c r="Q12" s="225"/>
    </row>
    <row r="13" spans="1:19" ht="15.75" customHeight="1" x14ac:dyDescent="0.15">
      <c r="M13" s="97">
        <v>6</v>
      </c>
      <c r="N13" s="97" t="s">
        <v>22</v>
      </c>
      <c r="O13" s="97">
        <v>100</v>
      </c>
      <c r="P13" s="225"/>
      <c r="Q13" s="225"/>
    </row>
    <row r="14" spans="1:19" ht="15.75" customHeight="1" x14ac:dyDescent="0.15">
      <c r="H14" s="363" t="s">
        <v>0</v>
      </c>
      <c r="I14" s="364"/>
      <c r="J14" s="365"/>
      <c r="M14" s="97">
        <v>7</v>
      </c>
      <c r="N14" s="97" t="s">
        <v>23</v>
      </c>
      <c r="O14" s="97">
        <v>80</v>
      </c>
      <c r="P14" s="225"/>
      <c r="Q14" s="225"/>
    </row>
    <row r="15" spans="1:19" ht="15.75" customHeight="1" x14ac:dyDescent="0.15">
      <c r="H15" s="231" t="s">
        <v>1</v>
      </c>
      <c r="I15" s="97" t="s">
        <v>2</v>
      </c>
      <c r="J15" s="97"/>
      <c r="M15" s="97">
        <v>8</v>
      </c>
      <c r="N15" s="97" t="s">
        <v>24</v>
      </c>
      <c r="O15" s="97">
        <v>77</v>
      </c>
      <c r="P15" s="225"/>
      <c r="Q15" s="225"/>
    </row>
    <row r="16" spans="1:19" ht="15.75" customHeight="1" x14ac:dyDescent="0.15">
      <c r="H16" s="231" t="s">
        <v>3</v>
      </c>
      <c r="I16" s="97" t="s">
        <v>4</v>
      </c>
      <c r="J16" s="97"/>
      <c r="M16" s="97">
        <v>9</v>
      </c>
      <c r="N16" s="97" t="s">
        <v>25</v>
      </c>
      <c r="O16" s="97">
        <v>68</v>
      </c>
      <c r="P16" s="225"/>
      <c r="Q16" s="225"/>
    </row>
    <row r="17" spans="3:17" ht="15.75" customHeight="1" x14ac:dyDescent="0.15">
      <c r="C17" s="186"/>
      <c r="H17" s="231" t="s">
        <v>5</v>
      </c>
      <c r="I17" s="97" t="s">
        <v>6</v>
      </c>
      <c r="J17" s="97"/>
      <c r="M17" s="97">
        <v>10</v>
      </c>
      <c r="N17" s="97" t="s">
        <v>26</v>
      </c>
      <c r="O17" s="97">
        <v>92</v>
      </c>
      <c r="P17" s="225"/>
      <c r="Q17" s="225"/>
    </row>
    <row r="18" spans="3:17" ht="15.75" customHeight="1" x14ac:dyDescent="0.15">
      <c r="F18" s="130"/>
      <c r="H18" s="231" t="s">
        <v>7</v>
      </c>
      <c r="I18" s="232" t="s">
        <v>8</v>
      </c>
      <c r="J18" s="233"/>
      <c r="M18" s="97">
        <v>11</v>
      </c>
      <c r="N18" s="97" t="s">
        <v>27</v>
      </c>
      <c r="O18" s="97">
        <v>95</v>
      </c>
      <c r="P18" s="225"/>
      <c r="Q18" s="225"/>
    </row>
    <row r="19" spans="3:17" ht="15.75" customHeight="1" x14ac:dyDescent="0.15">
      <c r="H19" s="231" t="s">
        <v>9</v>
      </c>
      <c r="I19" s="232" t="s">
        <v>10</v>
      </c>
      <c r="J19" s="233"/>
      <c r="M19" s="97">
        <v>12</v>
      </c>
      <c r="N19" s="97" t="s">
        <v>28</v>
      </c>
      <c r="O19" s="97">
        <v>88</v>
      </c>
      <c r="P19" s="225"/>
      <c r="Q19" s="225"/>
    </row>
    <row r="20" spans="3:17" ht="15.75" customHeight="1" x14ac:dyDescent="0.15">
      <c r="H20" s="231" t="s">
        <v>11</v>
      </c>
      <c r="I20" s="97" t="s">
        <v>12</v>
      </c>
      <c r="J20" s="97"/>
      <c r="M20" s="97">
        <v>13</v>
      </c>
      <c r="N20" s="97" t="s">
        <v>29</v>
      </c>
      <c r="O20" s="97">
        <v>71</v>
      </c>
      <c r="P20" s="225"/>
      <c r="Q20" s="225"/>
    </row>
    <row r="21" spans="3:17" ht="15.75" customHeight="1" x14ac:dyDescent="0.15">
      <c r="M21" s="97">
        <v>14</v>
      </c>
      <c r="N21" s="97" t="s">
        <v>30</v>
      </c>
      <c r="O21" s="97">
        <v>39</v>
      </c>
      <c r="P21" s="225"/>
      <c r="Q21" s="225"/>
    </row>
    <row r="22" spans="3:17" ht="15.75" customHeight="1" x14ac:dyDescent="0.15">
      <c r="M22" s="97">
        <v>15</v>
      </c>
      <c r="N22" s="97" t="s">
        <v>31</v>
      </c>
      <c r="O22" s="97">
        <v>98</v>
      </c>
      <c r="P22" s="225"/>
      <c r="Q22" s="225"/>
    </row>
    <row r="23" spans="3:17" ht="15.75" customHeight="1" x14ac:dyDescent="0.15"/>
    <row r="24" spans="3:17" ht="15.75" customHeight="1" x14ac:dyDescent="0.15">
      <c r="M24" s="234" t="s">
        <v>55</v>
      </c>
      <c r="N24" s="235"/>
      <c r="O24" s="235"/>
      <c r="P24" s="235"/>
      <c r="Q24" s="235"/>
    </row>
    <row r="25" spans="3:17" x14ac:dyDescent="0.15">
      <c r="M25" s="235"/>
      <c r="N25" s="235"/>
      <c r="O25" s="235"/>
      <c r="P25" s="235"/>
      <c r="Q25" s="235"/>
    </row>
    <row r="26" spans="3:17" x14ac:dyDescent="0.15">
      <c r="C26" s="221"/>
    </row>
    <row r="27" spans="3:17" x14ac:dyDescent="0.15">
      <c r="E27" s="236"/>
      <c r="F27" s="237"/>
      <c r="G27" s="130"/>
    </row>
    <row r="28" spans="3:17" x14ac:dyDescent="0.15">
      <c r="E28" s="130"/>
      <c r="F28" s="130"/>
      <c r="G28" s="130"/>
    </row>
    <row r="30" spans="3:17" x14ac:dyDescent="0.15">
      <c r="E30" s="130"/>
      <c r="F30" s="130"/>
    </row>
  </sheetData>
  <sheetProtection formatCells="0" formatColumns="0" formatRows="0" insertColumns="0" insertRows="0"/>
  <mergeCells count="3">
    <mergeCell ref="E4:H4"/>
    <mergeCell ref="H14:J14"/>
    <mergeCell ref="M5:S5"/>
  </mergeCells>
  <phoneticPr fontId="9"/>
  <pageMargins left="0.19" right="0.75" top="0.5" bottom="1" header="0.51200000000000001" footer="0.51200000000000001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FFCC"/>
  </sheetPr>
  <dimension ref="A1:S25"/>
  <sheetViews>
    <sheetView showGridLines="0" workbookViewId="0">
      <selection activeCell="D32" sqref="D32"/>
    </sheetView>
  </sheetViews>
  <sheetFormatPr defaultRowHeight="15.75" x14ac:dyDescent="0.15"/>
  <cols>
    <col min="1" max="1" width="2.875" style="114" customWidth="1"/>
    <col min="2" max="2" width="4.5" style="114" customWidth="1"/>
    <col min="3" max="4" width="9" style="114"/>
    <col min="5" max="5" width="8.125" style="114" customWidth="1"/>
    <col min="6" max="6" width="9" style="114"/>
    <col min="7" max="7" width="4.625" style="114" customWidth="1"/>
    <col min="8" max="8" width="8.75" style="114" customWidth="1"/>
    <col min="9" max="9" width="1.625" style="114" customWidth="1"/>
    <col min="10" max="10" width="6.5" style="114" customWidth="1"/>
    <col min="11" max="11" width="7.625" style="114" customWidth="1"/>
    <col min="12" max="12" width="6.625" style="130" customWidth="1"/>
    <col min="13" max="13" width="2.625" style="114" customWidth="1"/>
    <col min="14" max="14" width="4.875" style="114" customWidth="1"/>
    <col min="15" max="15" width="9.75" style="114" customWidth="1"/>
    <col min="16" max="16" width="9.25" style="114" customWidth="1"/>
    <col min="17" max="17" width="10" style="114" customWidth="1"/>
    <col min="18" max="18" width="9" style="114"/>
    <col min="19" max="19" width="2.5" style="114" customWidth="1"/>
    <col min="20" max="20" width="8.125" style="114" customWidth="1"/>
    <col min="21" max="21" width="7" style="114" customWidth="1"/>
    <col min="22" max="16384" width="9" style="114"/>
  </cols>
  <sheetData>
    <row r="1" spans="1:19" ht="32.25" customHeight="1" x14ac:dyDescent="0.15">
      <c r="A1" s="132"/>
      <c r="B1" s="208" t="s">
        <v>691</v>
      </c>
      <c r="C1" s="130"/>
      <c r="D1" s="130"/>
      <c r="E1" s="130"/>
      <c r="F1" s="209"/>
      <c r="G1" s="130"/>
      <c r="H1" s="130"/>
      <c r="I1" s="130"/>
      <c r="J1" s="130"/>
      <c r="K1" s="130"/>
      <c r="N1" s="210" t="s">
        <v>39</v>
      </c>
      <c r="P1" s="135" t="s">
        <v>305</v>
      </c>
    </row>
    <row r="2" spans="1:19" ht="18" customHeight="1" x14ac:dyDescent="0.15">
      <c r="B2" s="211"/>
      <c r="I2" s="184"/>
      <c r="J2" s="184"/>
      <c r="N2" s="135" t="s">
        <v>692</v>
      </c>
    </row>
    <row r="3" spans="1:19" ht="14.25" customHeight="1" x14ac:dyDescent="0.15">
      <c r="B3" s="211" t="s">
        <v>306</v>
      </c>
      <c r="I3" s="184"/>
      <c r="J3" s="184"/>
      <c r="N3" s="135" t="s">
        <v>693</v>
      </c>
    </row>
    <row r="4" spans="1:19" ht="15.75" customHeight="1" x14ac:dyDescent="0.15">
      <c r="E4" s="212"/>
      <c r="F4" s="212"/>
      <c r="G4" s="212"/>
      <c r="H4" s="212"/>
      <c r="I4" s="186"/>
      <c r="J4" s="186"/>
      <c r="N4" s="135" t="s">
        <v>307</v>
      </c>
      <c r="S4" s="213"/>
    </row>
    <row r="5" spans="1:19" ht="19.5" customHeight="1" x14ac:dyDescent="0.15">
      <c r="B5" s="214" t="s">
        <v>694</v>
      </c>
      <c r="F5" s="215"/>
      <c r="G5" s="215"/>
      <c r="H5" s="215"/>
      <c r="I5" s="186"/>
      <c r="J5" s="186"/>
      <c r="N5" s="135" t="s">
        <v>308</v>
      </c>
    </row>
    <row r="6" spans="1:19" ht="5.25" customHeight="1" x14ac:dyDescent="0.15">
      <c r="F6" s="216"/>
      <c r="G6" s="216"/>
      <c r="H6" s="216"/>
      <c r="I6" s="186"/>
      <c r="J6" s="186"/>
      <c r="N6" s="135"/>
    </row>
    <row r="7" spans="1:19" ht="12.75" customHeight="1" x14ac:dyDescent="0.25">
      <c r="B7" s="217" t="s">
        <v>695</v>
      </c>
      <c r="E7" s="214"/>
      <c r="I7" s="216"/>
      <c r="J7" s="216"/>
      <c r="K7" s="216"/>
      <c r="L7" s="216"/>
      <c r="M7" s="216"/>
      <c r="N7" s="218" t="s">
        <v>13</v>
      </c>
      <c r="O7" s="218" t="s">
        <v>14</v>
      </c>
      <c r="P7" s="219" t="s">
        <v>15</v>
      </c>
      <c r="Q7" s="218" t="s">
        <v>309</v>
      </c>
    </row>
    <row r="8" spans="1:19" ht="15.75" customHeight="1" x14ac:dyDescent="0.15">
      <c r="C8" s="220" t="s">
        <v>696</v>
      </c>
      <c r="D8" s="217"/>
      <c r="E8" s="217"/>
      <c r="F8" s="217"/>
      <c r="G8" s="217"/>
      <c r="H8" s="217"/>
      <c r="I8" s="221"/>
      <c r="J8" s="221"/>
      <c r="N8" s="97">
        <v>1</v>
      </c>
      <c r="O8" s="97" t="s">
        <v>16</v>
      </c>
      <c r="P8" s="97">
        <v>30</v>
      </c>
      <c r="Q8" s="222"/>
    </row>
    <row r="9" spans="1:19" ht="15.75" customHeight="1" x14ac:dyDescent="0.15">
      <c r="D9" s="223"/>
      <c r="E9" s="223"/>
      <c r="F9" s="223"/>
      <c r="G9" s="224"/>
      <c r="H9" s="224"/>
      <c r="N9" s="97">
        <v>2</v>
      </c>
      <c r="O9" s="97" t="s">
        <v>18</v>
      </c>
      <c r="P9" s="97">
        <v>69</v>
      </c>
      <c r="Q9" s="225"/>
    </row>
    <row r="10" spans="1:19" ht="15.75" customHeight="1" x14ac:dyDescent="0.15">
      <c r="B10" s="226" t="s">
        <v>697</v>
      </c>
      <c r="N10" s="97">
        <v>3</v>
      </c>
      <c r="O10" s="97" t="s">
        <v>19</v>
      </c>
      <c r="P10" s="97">
        <v>40</v>
      </c>
      <c r="Q10" s="225"/>
    </row>
    <row r="11" spans="1:19" ht="15.75" customHeight="1" x14ac:dyDescent="0.15">
      <c r="B11" s="226" t="s">
        <v>698</v>
      </c>
      <c r="N11" s="97">
        <v>4</v>
      </c>
      <c r="O11" s="97" t="s">
        <v>20</v>
      </c>
      <c r="P11" s="97">
        <v>79</v>
      </c>
      <c r="Q11" s="225"/>
    </row>
    <row r="12" spans="1:19" ht="15.75" customHeight="1" x14ac:dyDescent="0.15">
      <c r="E12" s="186" t="s">
        <v>310</v>
      </c>
      <c r="N12" s="97">
        <v>5</v>
      </c>
      <c r="O12" s="97" t="s">
        <v>21</v>
      </c>
      <c r="P12" s="97">
        <v>55</v>
      </c>
      <c r="Q12" s="225"/>
    </row>
    <row r="13" spans="1:19" ht="15.75" customHeight="1" x14ac:dyDescent="0.15">
      <c r="N13" s="97">
        <v>6</v>
      </c>
      <c r="O13" s="97" t="s">
        <v>22</v>
      </c>
      <c r="P13" s="97">
        <v>100</v>
      </c>
      <c r="Q13" s="225"/>
    </row>
    <row r="14" spans="1:19" ht="15.75" customHeight="1" x14ac:dyDescent="0.15">
      <c r="N14" s="97">
        <v>7</v>
      </c>
      <c r="O14" s="97" t="s">
        <v>23</v>
      </c>
      <c r="P14" s="97">
        <v>80</v>
      </c>
      <c r="Q14" s="225"/>
    </row>
    <row r="15" spans="1:19" ht="15.75" customHeight="1" x14ac:dyDescent="0.15">
      <c r="N15" s="97">
        <v>8</v>
      </c>
      <c r="O15" s="97" t="s">
        <v>24</v>
      </c>
      <c r="P15" s="97">
        <v>77</v>
      </c>
      <c r="Q15" s="225"/>
    </row>
    <row r="16" spans="1:19" ht="15.75" customHeight="1" x14ac:dyDescent="0.15">
      <c r="N16" s="97">
        <v>9</v>
      </c>
      <c r="O16" s="97" t="s">
        <v>25</v>
      </c>
      <c r="P16" s="97">
        <v>68</v>
      </c>
      <c r="Q16" s="225"/>
    </row>
    <row r="17" spans="5:17" ht="15.75" customHeight="1" x14ac:dyDescent="0.15">
      <c r="N17" s="97">
        <v>10</v>
      </c>
      <c r="O17" s="97" t="s">
        <v>26</v>
      </c>
      <c r="P17" s="97">
        <v>92</v>
      </c>
      <c r="Q17" s="225"/>
    </row>
    <row r="18" spans="5:17" ht="15.75" customHeight="1" x14ac:dyDescent="0.15">
      <c r="F18" s="130"/>
      <c r="N18" s="97">
        <v>11</v>
      </c>
      <c r="O18" s="97" t="s">
        <v>27</v>
      </c>
      <c r="P18" s="97">
        <v>95</v>
      </c>
      <c r="Q18" s="225"/>
    </row>
    <row r="19" spans="5:17" ht="15.75" customHeight="1" x14ac:dyDescent="0.15">
      <c r="N19" s="97">
        <v>12</v>
      </c>
      <c r="O19" s="97" t="s">
        <v>28</v>
      </c>
      <c r="P19" s="97">
        <v>88</v>
      </c>
      <c r="Q19" s="225"/>
    </row>
    <row r="20" spans="5:17" ht="15.75" customHeight="1" x14ac:dyDescent="0.15">
      <c r="N20" s="97">
        <v>13</v>
      </c>
      <c r="O20" s="97" t="s">
        <v>29</v>
      </c>
      <c r="P20" s="97">
        <v>71</v>
      </c>
      <c r="Q20" s="225"/>
    </row>
    <row r="21" spans="5:17" ht="15.75" customHeight="1" x14ac:dyDescent="0.15">
      <c r="N21" s="97">
        <v>14</v>
      </c>
      <c r="O21" s="97" t="s">
        <v>30</v>
      </c>
      <c r="P21" s="97">
        <v>39</v>
      </c>
      <c r="Q21" s="225"/>
    </row>
    <row r="22" spans="5:17" ht="15.75" customHeight="1" x14ac:dyDescent="0.15">
      <c r="N22" s="97">
        <v>15</v>
      </c>
      <c r="O22" s="97" t="s">
        <v>31</v>
      </c>
      <c r="P22" s="97">
        <v>98</v>
      </c>
      <c r="Q22" s="225"/>
    </row>
    <row r="24" spans="5:17" x14ac:dyDescent="0.15">
      <c r="N24" s="227" t="s">
        <v>290</v>
      </c>
    </row>
    <row r="25" spans="5:17" x14ac:dyDescent="0.15">
      <c r="E25" s="130"/>
      <c r="F25" s="130"/>
    </row>
  </sheetData>
  <sheetProtection formatCells="0" formatColumns="0" formatRows="0" insertColumns="0" insertRows="0"/>
  <phoneticPr fontId="9"/>
  <pageMargins left="0.3" right="0.75" top="0.52" bottom="1" header="0.51200000000000001" footer="0.51200000000000001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34998626667073579"/>
  </sheetPr>
  <dimension ref="A1:T30"/>
  <sheetViews>
    <sheetView showGridLines="0" zoomScaleNormal="125" workbookViewId="0">
      <selection activeCell="J15" sqref="J15"/>
    </sheetView>
  </sheetViews>
  <sheetFormatPr defaultRowHeight="13.5" x14ac:dyDescent="0.15"/>
  <cols>
    <col min="1" max="1" width="2.875" style="38" customWidth="1"/>
    <col min="2" max="2" width="4.5" style="38" customWidth="1"/>
    <col min="3" max="4" width="9" style="38"/>
    <col min="5" max="5" width="14" style="38" customWidth="1"/>
    <col min="6" max="8" width="6.875" style="40" customWidth="1"/>
    <col min="9" max="9" width="5.625" style="38" customWidth="1"/>
    <col min="10" max="10" width="5.5" style="38" customWidth="1"/>
    <col min="11" max="11" width="1.5" style="38" customWidth="1"/>
    <col min="12" max="12" width="2.25" style="12" customWidth="1"/>
    <col min="13" max="13" width="2.5" style="38" customWidth="1"/>
    <col min="14" max="14" width="4.625" style="38" customWidth="1"/>
    <col min="15" max="15" width="9.875" style="38" customWidth="1"/>
    <col min="16" max="17" width="5.625" style="38" customWidth="1"/>
    <col min="18" max="18" width="7.5" style="38" customWidth="1"/>
    <col min="19" max="16384" width="9" style="38"/>
  </cols>
  <sheetData>
    <row r="1" spans="1:20" s="28" customFormat="1" ht="32.25" customHeight="1" x14ac:dyDescent="0.15">
      <c r="A1" s="4"/>
      <c r="B1" s="14" t="s">
        <v>244</v>
      </c>
      <c r="C1" s="64"/>
      <c r="D1" s="64"/>
      <c r="E1" s="64"/>
      <c r="F1" s="42"/>
      <c r="G1" s="65" t="s">
        <v>245</v>
      </c>
      <c r="H1" s="66"/>
      <c r="I1" s="64"/>
      <c r="J1" s="64"/>
      <c r="K1" s="64"/>
      <c r="L1" s="67"/>
      <c r="N1" s="14" t="s">
        <v>39</v>
      </c>
    </row>
    <row r="2" spans="1:20" ht="16.5" customHeight="1" x14ac:dyDescent="0.15">
      <c r="B2" s="68"/>
      <c r="C2" s="64"/>
      <c r="D2" s="64"/>
      <c r="E2" s="64"/>
      <c r="F2" s="42"/>
      <c r="G2" s="69"/>
      <c r="H2" s="66"/>
      <c r="I2" s="64"/>
      <c r="J2" s="64"/>
      <c r="K2" s="64"/>
      <c r="N2" s="10" t="s">
        <v>246</v>
      </c>
    </row>
    <row r="3" spans="1:20" ht="16.5" customHeight="1" x14ac:dyDescent="0.15">
      <c r="B3" s="11" t="s">
        <v>247</v>
      </c>
      <c r="I3" s="5"/>
      <c r="J3" s="5"/>
      <c r="K3" s="5"/>
      <c r="N3" s="10" t="s">
        <v>248</v>
      </c>
    </row>
    <row r="4" spans="1:20" ht="16.5" customHeight="1" x14ac:dyDescent="0.15">
      <c r="I4" s="5"/>
      <c r="J4" s="5"/>
      <c r="K4" s="5"/>
      <c r="N4" s="10" t="s">
        <v>249</v>
      </c>
      <c r="T4" s="9"/>
    </row>
    <row r="5" spans="1:20" ht="16.5" customHeight="1" x14ac:dyDescent="0.15">
      <c r="B5" s="38" t="s">
        <v>250</v>
      </c>
      <c r="F5" s="70" t="s">
        <v>251</v>
      </c>
      <c r="G5" s="367" t="s">
        <v>252</v>
      </c>
      <c r="H5" s="367"/>
      <c r="I5" s="367"/>
      <c r="J5" s="367"/>
      <c r="N5" s="17" t="s">
        <v>13</v>
      </c>
      <c r="O5" s="17" t="s">
        <v>14</v>
      </c>
      <c r="P5" s="18" t="s">
        <v>15</v>
      </c>
      <c r="Q5" s="18" t="s">
        <v>253</v>
      </c>
      <c r="R5" s="17" t="s">
        <v>254</v>
      </c>
    </row>
    <row r="6" spans="1:20" ht="16.5" customHeight="1" x14ac:dyDescent="0.15">
      <c r="C6" s="38" t="s">
        <v>255</v>
      </c>
      <c r="N6" s="20">
        <v>1</v>
      </c>
      <c r="O6" s="20" t="s">
        <v>16</v>
      </c>
      <c r="P6" s="20">
        <v>30</v>
      </c>
      <c r="Q6" s="20">
        <v>60</v>
      </c>
      <c r="R6" s="31"/>
    </row>
    <row r="7" spans="1:20" ht="16.5" customHeight="1" x14ac:dyDescent="0.15">
      <c r="N7" s="20">
        <v>2</v>
      </c>
      <c r="O7" s="20" t="s">
        <v>18</v>
      </c>
      <c r="P7" s="20">
        <v>69</v>
      </c>
      <c r="Q7" s="20">
        <v>54</v>
      </c>
      <c r="R7" s="6"/>
    </row>
    <row r="8" spans="1:20" ht="16.5" customHeight="1" x14ac:dyDescent="0.15">
      <c r="B8" s="38" t="s">
        <v>256</v>
      </c>
      <c r="F8" s="70" t="s">
        <v>257</v>
      </c>
      <c r="G8" s="367" t="s">
        <v>252</v>
      </c>
      <c r="H8" s="367"/>
      <c r="I8" s="367"/>
      <c r="J8" s="367"/>
      <c r="N8" s="20">
        <v>3</v>
      </c>
      <c r="O8" s="20" t="s">
        <v>19</v>
      </c>
      <c r="P8" s="20">
        <v>40</v>
      </c>
      <c r="Q8" s="20">
        <v>80</v>
      </c>
      <c r="R8" s="6"/>
    </row>
    <row r="9" spans="1:20" ht="16.5" customHeight="1" x14ac:dyDescent="0.15">
      <c r="C9" s="38" t="s">
        <v>258</v>
      </c>
      <c r="N9" s="20">
        <v>4</v>
      </c>
      <c r="O9" s="20" t="s">
        <v>20</v>
      </c>
      <c r="P9" s="20">
        <v>79</v>
      </c>
      <c r="Q9" s="20">
        <v>100</v>
      </c>
      <c r="R9" s="6"/>
    </row>
    <row r="10" spans="1:20" ht="16.5" customHeight="1" x14ac:dyDescent="0.15">
      <c r="N10" s="20">
        <v>5</v>
      </c>
      <c r="O10" s="20" t="s">
        <v>21</v>
      </c>
      <c r="P10" s="20">
        <v>55</v>
      </c>
      <c r="Q10" s="20">
        <v>48</v>
      </c>
      <c r="R10" s="6"/>
    </row>
    <row r="11" spans="1:20" ht="16.5" customHeight="1" x14ac:dyDescent="0.15">
      <c r="N11" s="20">
        <v>6</v>
      </c>
      <c r="O11" s="20" t="s">
        <v>22</v>
      </c>
      <c r="P11" s="20">
        <v>100</v>
      </c>
      <c r="Q11" s="20">
        <v>82</v>
      </c>
      <c r="R11" s="6"/>
    </row>
    <row r="12" spans="1:20" ht="16.5" customHeight="1" x14ac:dyDescent="0.15">
      <c r="B12" s="11" t="s">
        <v>259</v>
      </c>
      <c r="N12" s="20">
        <v>7</v>
      </c>
      <c r="O12" s="20" t="s">
        <v>23</v>
      </c>
      <c r="P12" s="20">
        <v>80</v>
      </c>
      <c r="Q12" s="20">
        <v>92</v>
      </c>
      <c r="R12" s="6"/>
    </row>
    <row r="13" spans="1:20" ht="16.5" customHeight="1" x14ac:dyDescent="0.15">
      <c r="N13" s="20">
        <v>8</v>
      </c>
      <c r="O13" s="20" t="s">
        <v>24</v>
      </c>
      <c r="P13" s="20">
        <v>77</v>
      </c>
      <c r="Q13" s="20">
        <v>92</v>
      </c>
      <c r="R13" s="6"/>
    </row>
    <row r="14" spans="1:20" ht="16.5" customHeight="1" x14ac:dyDescent="0.15">
      <c r="B14" s="11" t="s">
        <v>260</v>
      </c>
      <c r="F14" s="71" t="s">
        <v>261</v>
      </c>
      <c r="G14" s="71" t="s">
        <v>254</v>
      </c>
      <c r="H14" s="71" t="s">
        <v>262</v>
      </c>
      <c r="N14" s="20">
        <v>9</v>
      </c>
      <c r="O14" s="20" t="s">
        <v>25</v>
      </c>
      <c r="P14" s="20">
        <v>68</v>
      </c>
      <c r="Q14" s="20">
        <v>100</v>
      </c>
      <c r="R14" s="6"/>
    </row>
    <row r="15" spans="1:20" ht="16.5" customHeight="1" x14ac:dyDescent="0.15">
      <c r="F15" s="1" t="s">
        <v>263</v>
      </c>
      <c r="G15" s="1" t="s">
        <v>264</v>
      </c>
      <c r="H15" s="72" t="str">
        <f>IF(AND(F15="A",G15="○"),"合格","不合格")</f>
        <v>不合格</v>
      </c>
      <c r="J15" s="52"/>
      <c r="N15" s="20">
        <v>10</v>
      </c>
      <c r="O15" s="20" t="s">
        <v>26</v>
      </c>
      <c r="P15" s="20">
        <v>92</v>
      </c>
      <c r="Q15" s="20">
        <v>23</v>
      </c>
      <c r="R15" s="6"/>
    </row>
    <row r="16" spans="1:20" ht="16.5" customHeight="1" x14ac:dyDescent="0.15">
      <c r="B16" s="73" t="s">
        <v>265</v>
      </c>
      <c r="C16" s="28"/>
      <c r="D16" s="28"/>
      <c r="E16" s="28"/>
      <c r="N16" s="20">
        <v>11</v>
      </c>
      <c r="O16" s="20" t="s">
        <v>27</v>
      </c>
      <c r="P16" s="20">
        <v>95</v>
      </c>
      <c r="Q16" s="20">
        <v>80</v>
      </c>
      <c r="R16" s="6"/>
    </row>
    <row r="17" spans="2:18" ht="16.5" customHeight="1" x14ac:dyDescent="0.15">
      <c r="B17" s="28"/>
      <c r="C17" s="16" t="s">
        <v>266</v>
      </c>
      <c r="E17" s="28"/>
      <c r="F17" s="2"/>
      <c r="H17" s="74"/>
      <c r="N17" s="20">
        <v>12</v>
      </c>
      <c r="O17" s="20" t="s">
        <v>28</v>
      </c>
      <c r="P17" s="20">
        <v>88</v>
      </c>
      <c r="Q17" s="20">
        <v>79</v>
      </c>
      <c r="R17" s="6"/>
    </row>
    <row r="18" spans="2:18" ht="16.5" customHeight="1" x14ac:dyDescent="0.15">
      <c r="N18" s="20">
        <v>13</v>
      </c>
      <c r="O18" s="20" t="s">
        <v>29</v>
      </c>
      <c r="P18" s="20">
        <v>71</v>
      </c>
      <c r="Q18" s="20">
        <v>82</v>
      </c>
      <c r="R18" s="6"/>
    </row>
    <row r="19" spans="2:18" ht="16.5" customHeight="1" x14ac:dyDescent="0.15">
      <c r="B19" s="11" t="s">
        <v>267</v>
      </c>
      <c r="F19" s="71" t="s">
        <v>268</v>
      </c>
      <c r="G19" s="71" t="s">
        <v>254</v>
      </c>
      <c r="H19" s="71" t="s">
        <v>262</v>
      </c>
      <c r="N19" s="20">
        <v>14</v>
      </c>
      <c r="O19" s="20" t="s">
        <v>30</v>
      </c>
      <c r="P19" s="20">
        <v>39</v>
      </c>
      <c r="Q19" s="20">
        <v>70</v>
      </c>
      <c r="R19" s="6"/>
    </row>
    <row r="20" spans="2:18" ht="16.5" customHeight="1" x14ac:dyDescent="0.15">
      <c r="F20" s="1" t="s">
        <v>72</v>
      </c>
      <c r="G20" s="1" t="s">
        <v>269</v>
      </c>
      <c r="H20" s="72" t="str">
        <f>IF(OR(F20="A",G20="○"),"合格","不合格")</f>
        <v>合格</v>
      </c>
      <c r="J20" s="52"/>
      <c r="N20" s="20">
        <v>15</v>
      </c>
      <c r="O20" s="20" t="s">
        <v>31</v>
      </c>
      <c r="P20" s="20">
        <v>98</v>
      </c>
      <c r="Q20" s="20">
        <v>92</v>
      </c>
      <c r="R20" s="6"/>
    </row>
    <row r="21" spans="2:18" ht="16.5" customHeight="1" x14ac:dyDescent="0.15">
      <c r="B21" s="73" t="s">
        <v>270</v>
      </c>
      <c r="C21" s="28"/>
      <c r="D21" s="28"/>
    </row>
    <row r="22" spans="2:18" ht="16.5" customHeight="1" x14ac:dyDescent="0.15">
      <c r="B22" s="28"/>
      <c r="C22" s="16" t="s">
        <v>271</v>
      </c>
      <c r="F22" s="2"/>
      <c r="H22" s="74"/>
      <c r="N22" s="38" t="s">
        <v>272</v>
      </c>
    </row>
    <row r="23" spans="2:18" ht="16.5" customHeight="1" x14ac:dyDescent="0.15"/>
    <row r="24" spans="2:18" ht="16.5" customHeight="1" x14ac:dyDescent="0.15"/>
    <row r="25" spans="2:18" ht="16.5" customHeight="1" x14ac:dyDescent="0.15"/>
    <row r="26" spans="2:18" ht="16.5" customHeight="1" x14ac:dyDescent="0.15">
      <c r="C26" s="30"/>
    </row>
    <row r="27" spans="2:18" ht="16.5" customHeight="1" x14ac:dyDescent="0.15">
      <c r="E27" s="2"/>
      <c r="F27" s="7"/>
      <c r="G27" s="2"/>
      <c r="H27" s="75"/>
    </row>
    <row r="28" spans="2:18" ht="16.5" customHeight="1" x14ac:dyDescent="0.15">
      <c r="E28" s="15"/>
      <c r="F28" s="2"/>
      <c r="G28" s="2"/>
      <c r="H28" s="2"/>
    </row>
    <row r="29" spans="2:18" ht="16.5" customHeight="1" x14ac:dyDescent="0.15"/>
    <row r="30" spans="2:18" ht="16.5" customHeight="1" x14ac:dyDescent="0.15">
      <c r="E30" s="15"/>
      <c r="F30" s="2"/>
      <c r="H30" s="76"/>
    </row>
  </sheetData>
  <sheetProtection formatCells="0" formatColumns="0" formatRows="0" insertColumns="0" insertRows="0"/>
  <mergeCells count="2">
    <mergeCell ref="G5:J5"/>
    <mergeCell ref="G8:J8"/>
  </mergeCells>
  <phoneticPr fontId="9"/>
  <pageMargins left="0.22" right="0.75" top="0.55000000000000004" bottom="1" header="0.51200000000000001" footer="0.51200000000000001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500D-0112-4BAA-82DA-6492AEC9F16B}">
  <sheetPr>
    <tabColor theme="9" tint="0.39997558519241921"/>
  </sheetPr>
  <dimension ref="A1:Q111"/>
  <sheetViews>
    <sheetView showGridLines="0" zoomScaleNormal="100" workbookViewId="0">
      <selection activeCell="N11" sqref="N11"/>
    </sheetView>
  </sheetViews>
  <sheetFormatPr defaultColWidth="9" defaultRowHeight="15.75" x14ac:dyDescent="0.15"/>
  <cols>
    <col min="1" max="1" width="5.125" style="89" customWidth="1"/>
    <col min="2" max="3" width="10.625" style="91" customWidth="1"/>
    <col min="4" max="4" width="10.625" style="89" customWidth="1"/>
    <col min="5" max="5" width="11.625" style="89" customWidth="1"/>
    <col min="6" max="6" width="16.75" style="89" customWidth="1"/>
    <col min="7" max="7" width="8.875" style="89" customWidth="1"/>
    <col min="8" max="12" width="8" style="89" customWidth="1"/>
    <col min="13" max="13" width="9.375" style="89" customWidth="1"/>
    <col min="14" max="14" width="7.375" style="91" customWidth="1"/>
    <col min="15" max="16384" width="9" style="89"/>
  </cols>
  <sheetData>
    <row r="1" spans="1:17" ht="21" x14ac:dyDescent="0.15">
      <c r="B1" s="89" t="s">
        <v>558</v>
      </c>
      <c r="C1" s="89"/>
      <c r="F1" s="90" t="s">
        <v>559</v>
      </c>
      <c r="H1" s="91"/>
      <c r="I1" s="119" t="s">
        <v>39</v>
      </c>
      <c r="K1" s="92"/>
      <c r="L1" s="92"/>
      <c r="M1" s="92"/>
      <c r="N1" s="93"/>
      <c r="O1" s="92"/>
      <c r="P1" s="92"/>
      <c r="Q1" s="92"/>
    </row>
    <row r="2" spans="1:17" s="91" customFormat="1" ht="17.25" customHeight="1" x14ac:dyDescent="0.15">
      <c r="B2" s="94" t="s">
        <v>313</v>
      </c>
      <c r="C2" s="95" t="s">
        <v>314</v>
      </c>
      <c r="D2" s="96" t="s">
        <v>315</v>
      </c>
      <c r="F2" s="94" t="s">
        <v>316</v>
      </c>
      <c r="G2" s="95" t="s">
        <v>317</v>
      </c>
      <c r="I2" s="89"/>
      <c r="J2" s="124" t="s">
        <v>318</v>
      </c>
      <c r="K2" s="122" t="s">
        <v>319</v>
      </c>
      <c r="M2" s="121"/>
      <c r="N2" s="121"/>
      <c r="O2" s="121"/>
      <c r="P2" s="121"/>
      <c r="Q2" s="121"/>
    </row>
    <row r="3" spans="1:17" ht="17.25" customHeight="1" x14ac:dyDescent="0.15">
      <c r="B3" s="97" t="s">
        <v>320</v>
      </c>
      <c r="C3" s="98"/>
      <c r="D3" s="98"/>
      <c r="F3" s="99" t="s">
        <v>321</v>
      </c>
      <c r="G3" s="98"/>
      <c r="J3" s="123"/>
      <c r="K3" s="122" t="s">
        <v>322</v>
      </c>
      <c r="M3" s="123"/>
      <c r="N3" s="121"/>
      <c r="O3" s="123"/>
      <c r="P3" s="123"/>
      <c r="Q3" s="123"/>
    </row>
    <row r="4" spans="1:17" ht="17.25" customHeight="1" x14ac:dyDescent="0.15">
      <c r="B4" s="97" t="s">
        <v>323</v>
      </c>
      <c r="C4" s="98"/>
      <c r="D4" s="98"/>
      <c r="F4" s="99" t="s">
        <v>324</v>
      </c>
      <c r="G4" s="98"/>
      <c r="J4" s="123"/>
      <c r="K4" s="122" t="s">
        <v>325</v>
      </c>
      <c r="M4" s="123"/>
      <c r="N4" s="121"/>
      <c r="O4" s="123"/>
      <c r="P4" s="123"/>
      <c r="Q4" s="123"/>
    </row>
    <row r="5" spans="1:17" ht="17.25" customHeight="1" x14ac:dyDescent="0.15">
      <c r="B5" s="97" t="s">
        <v>326</v>
      </c>
      <c r="C5" s="100">
        <v>6</v>
      </c>
      <c r="D5" s="101">
        <v>16</v>
      </c>
      <c r="F5" s="99" t="s">
        <v>327</v>
      </c>
      <c r="G5" s="101">
        <v>37</v>
      </c>
      <c r="J5" s="125"/>
      <c r="L5" s="125"/>
      <c r="M5" s="125"/>
      <c r="N5" s="125"/>
      <c r="O5" s="125"/>
      <c r="P5" s="125"/>
      <c r="Q5" s="125"/>
    </row>
    <row r="6" spans="1:17" ht="17.25" customHeight="1" x14ac:dyDescent="0.15">
      <c r="B6" s="97" t="s">
        <v>328</v>
      </c>
      <c r="C6" s="100">
        <v>15</v>
      </c>
      <c r="D6" s="101">
        <v>14</v>
      </c>
      <c r="F6" s="99" t="s">
        <v>329</v>
      </c>
      <c r="G6" s="101">
        <v>29</v>
      </c>
      <c r="J6" s="120" t="s">
        <v>557</v>
      </c>
      <c r="K6" s="122" t="s">
        <v>784</v>
      </c>
      <c r="M6" s="123"/>
      <c r="N6" s="121"/>
      <c r="O6" s="123"/>
      <c r="P6" s="123"/>
      <c r="Q6" s="123"/>
    </row>
    <row r="7" spans="1:17" ht="15" customHeight="1" x14ac:dyDescent="0.15">
      <c r="B7" s="97" t="s">
        <v>330</v>
      </c>
      <c r="C7" s="97">
        <v>3</v>
      </c>
      <c r="D7" s="102">
        <v>5</v>
      </c>
      <c r="F7" s="99" t="s">
        <v>331</v>
      </c>
      <c r="G7" s="98"/>
      <c r="J7" s="123"/>
      <c r="K7" s="122" t="s">
        <v>785</v>
      </c>
      <c r="M7" s="123"/>
      <c r="N7" s="121"/>
      <c r="O7" s="123"/>
      <c r="P7" s="123"/>
      <c r="Q7" s="123"/>
    </row>
    <row r="8" spans="1:17" ht="15" customHeight="1" x14ac:dyDescent="0.15">
      <c r="J8" s="114"/>
      <c r="K8" s="114"/>
      <c r="L8" s="114"/>
      <c r="M8" s="114"/>
      <c r="N8" s="114"/>
      <c r="O8" s="114"/>
      <c r="P8" s="114"/>
      <c r="Q8" s="114"/>
    </row>
    <row r="9" spans="1:17" ht="15" customHeight="1" x14ac:dyDescent="0.15">
      <c r="J9" s="114"/>
      <c r="K9" s="114"/>
      <c r="L9" s="114"/>
      <c r="M9" s="114"/>
      <c r="N9" s="114"/>
      <c r="O9" s="114"/>
      <c r="P9" s="114"/>
      <c r="Q9" s="114"/>
    </row>
    <row r="10" spans="1:17" ht="22.5" customHeight="1" x14ac:dyDescent="0.15">
      <c r="A10" s="103" t="s">
        <v>332</v>
      </c>
    </row>
    <row r="11" spans="1:17" ht="27.75" customHeight="1" thickBot="1" x14ac:dyDescent="0.2">
      <c r="A11" s="104" t="s">
        <v>333</v>
      </c>
      <c r="B11" s="104" t="s">
        <v>334</v>
      </c>
      <c r="C11" s="104" t="s">
        <v>335</v>
      </c>
      <c r="D11" s="104" t="s">
        <v>336</v>
      </c>
      <c r="E11" s="105" t="s">
        <v>337</v>
      </c>
      <c r="F11" s="104" t="s">
        <v>338</v>
      </c>
      <c r="G11" s="106" t="s">
        <v>339</v>
      </c>
      <c r="H11" s="104" t="s">
        <v>340</v>
      </c>
      <c r="I11" s="104" t="s">
        <v>341</v>
      </c>
      <c r="J11" s="104" t="s">
        <v>342</v>
      </c>
      <c r="K11" s="104" t="s">
        <v>343</v>
      </c>
      <c r="L11" s="104" t="s">
        <v>344</v>
      </c>
      <c r="M11" s="104" t="s">
        <v>345</v>
      </c>
      <c r="N11" s="104" t="s">
        <v>346</v>
      </c>
    </row>
    <row r="12" spans="1:17" ht="15" customHeight="1" thickTop="1" x14ac:dyDescent="0.15">
      <c r="A12" s="107">
        <v>1</v>
      </c>
      <c r="B12" s="108" t="s">
        <v>347</v>
      </c>
      <c r="C12" s="109" t="s">
        <v>348</v>
      </c>
      <c r="D12" s="110" t="s">
        <v>349</v>
      </c>
      <c r="E12" s="110" t="s">
        <v>350</v>
      </c>
      <c r="F12" s="107" t="s">
        <v>351</v>
      </c>
      <c r="G12" s="107">
        <v>18</v>
      </c>
      <c r="H12" s="107">
        <v>54</v>
      </c>
      <c r="I12" s="107">
        <v>96</v>
      </c>
      <c r="J12" s="107">
        <v>55</v>
      </c>
      <c r="K12" s="107">
        <v>32</v>
      </c>
      <c r="L12" s="107">
        <v>38</v>
      </c>
      <c r="M12" s="107">
        <f t="shared" ref="M12:M43" si="0">SUM(H12:L12)</f>
        <v>275</v>
      </c>
      <c r="N12" s="108" t="str">
        <f t="shared" ref="N12:N75" si="1">IF(M12&gt;=400,"A",IF(M12&gt;=320,"B","C"))</f>
        <v>C</v>
      </c>
    </row>
    <row r="13" spans="1:17" ht="15" customHeight="1" x14ac:dyDescent="0.15">
      <c r="A13" s="102">
        <v>2</v>
      </c>
      <c r="B13" s="96" t="s">
        <v>347</v>
      </c>
      <c r="C13" s="111" t="s">
        <v>352</v>
      </c>
      <c r="D13" s="112" t="s">
        <v>353</v>
      </c>
      <c r="E13" s="112" t="s">
        <v>354</v>
      </c>
      <c r="F13" s="102" t="s">
        <v>355</v>
      </c>
      <c r="G13" s="102">
        <v>73</v>
      </c>
      <c r="H13" s="102">
        <v>72</v>
      </c>
      <c r="I13" s="102">
        <v>82</v>
      </c>
      <c r="J13" s="102">
        <v>35</v>
      </c>
      <c r="K13" s="102">
        <v>32</v>
      </c>
      <c r="L13" s="102">
        <v>88</v>
      </c>
      <c r="M13" s="102">
        <f t="shared" si="0"/>
        <v>309</v>
      </c>
      <c r="N13" s="96" t="str">
        <f t="shared" si="1"/>
        <v>C</v>
      </c>
    </row>
    <row r="14" spans="1:17" ht="15" customHeight="1" x14ac:dyDescent="0.15">
      <c r="A14" s="102">
        <v>3</v>
      </c>
      <c r="B14" s="96" t="s">
        <v>347</v>
      </c>
      <c r="C14" s="111" t="s">
        <v>348</v>
      </c>
      <c r="D14" s="112" t="s">
        <v>356</v>
      </c>
      <c r="E14" s="112" t="s">
        <v>357</v>
      </c>
      <c r="F14" s="102" t="s">
        <v>355</v>
      </c>
      <c r="G14" s="102">
        <v>41</v>
      </c>
      <c r="H14" s="102">
        <v>74</v>
      </c>
      <c r="I14" s="102">
        <v>100</v>
      </c>
      <c r="J14" s="102">
        <v>41</v>
      </c>
      <c r="K14" s="102">
        <v>42</v>
      </c>
      <c r="L14" s="102">
        <v>49</v>
      </c>
      <c r="M14" s="102">
        <f t="shared" si="0"/>
        <v>306</v>
      </c>
      <c r="N14" s="96" t="str">
        <f t="shared" si="1"/>
        <v>C</v>
      </c>
    </row>
    <row r="15" spans="1:17" ht="15" customHeight="1" x14ac:dyDescent="0.15">
      <c r="A15" s="102">
        <v>4</v>
      </c>
      <c r="B15" s="96" t="s">
        <v>347</v>
      </c>
      <c r="C15" s="111" t="s">
        <v>352</v>
      </c>
      <c r="D15" s="112" t="s">
        <v>358</v>
      </c>
      <c r="E15" s="112" t="s">
        <v>359</v>
      </c>
      <c r="F15" s="102" t="s">
        <v>360</v>
      </c>
      <c r="G15" s="102">
        <v>145</v>
      </c>
      <c r="H15" s="102">
        <v>62</v>
      </c>
      <c r="I15" s="102">
        <v>47</v>
      </c>
      <c r="J15" s="102">
        <v>84</v>
      </c>
      <c r="K15" s="102">
        <v>71</v>
      </c>
      <c r="L15" s="102">
        <v>71</v>
      </c>
      <c r="M15" s="102">
        <f t="shared" si="0"/>
        <v>335</v>
      </c>
      <c r="N15" s="96" t="str">
        <f t="shared" si="1"/>
        <v>B</v>
      </c>
    </row>
    <row r="16" spans="1:17" ht="15" customHeight="1" x14ac:dyDescent="0.15">
      <c r="A16" s="102">
        <v>5</v>
      </c>
      <c r="B16" s="96" t="s">
        <v>347</v>
      </c>
      <c r="C16" s="111" t="s">
        <v>352</v>
      </c>
      <c r="D16" s="112" t="s">
        <v>361</v>
      </c>
      <c r="E16" s="112" t="s">
        <v>362</v>
      </c>
      <c r="F16" s="102" t="s">
        <v>360</v>
      </c>
      <c r="G16" s="102">
        <v>162</v>
      </c>
      <c r="H16" s="102">
        <v>74</v>
      </c>
      <c r="I16" s="102">
        <v>58</v>
      </c>
      <c r="J16" s="102">
        <v>82</v>
      </c>
      <c r="K16" s="102">
        <v>68</v>
      </c>
      <c r="L16" s="102">
        <v>36</v>
      </c>
      <c r="M16" s="102">
        <f t="shared" si="0"/>
        <v>318</v>
      </c>
      <c r="N16" s="96" t="str">
        <f t="shared" si="1"/>
        <v>C</v>
      </c>
    </row>
    <row r="17" spans="1:14" ht="15" customHeight="1" x14ac:dyDescent="0.15">
      <c r="A17" s="102">
        <v>6</v>
      </c>
      <c r="B17" s="96" t="s">
        <v>347</v>
      </c>
      <c r="C17" s="111" t="s">
        <v>348</v>
      </c>
      <c r="D17" s="112" t="s">
        <v>363</v>
      </c>
      <c r="E17" s="112" t="s">
        <v>364</v>
      </c>
      <c r="F17" s="102" t="s">
        <v>365</v>
      </c>
      <c r="G17" s="102">
        <v>144</v>
      </c>
      <c r="H17" s="102">
        <v>99</v>
      </c>
      <c r="I17" s="102">
        <v>83</v>
      </c>
      <c r="J17" s="102">
        <v>73</v>
      </c>
      <c r="K17" s="102">
        <v>61</v>
      </c>
      <c r="L17" s="102">
        <v>27</v>
      </c>
      <c r="M17" s="102">
        <f t="shared" si="0"/>
        <v>343</v>
      </c>
      <c r="N17" s="96" t="str">
        <f t="shared" si="1"/>
        <v>B</v>
      </c>
    </row>
    <row r="18" spans="1:14" ht="15" customHeight="1" x14ac:dyDescent="0.15">
      <c r="A18" s="102">
        <v>7</v>
      </c>
      <c r="B18" s="96" t="s">
        <v>347</v>
      </c>
      <c r="C18" s="111" t="s">
        <v>348</v>
      </c>
      <c r="D18" s="112" t="s">
        <v>366</v>
      </c>
      <c r="E18" s="112" t="s">
        <v>367</v>
      </c>
      <c r="F18" s="102" t="s">
        <v>355</v>
      </c>
      <c r="G18" s="102">
        <v>258</v>
      </c>
      <c r="H18" s="102">
        <v>68</v>
      </c>
      <c r="I18" s="102">
        <v>85</v>
      </c>
      <c r="J18" s="102">
        <v>54</v>
      </c>
      <c r="K18" s="102">
        <v>51</v>
      </c>
      <c r="L18" s="102">
        <v>92</v>
      </c>
      <c r="M18" s="102">
        <f t="shared" si="0"/>
        <v>350</v>
      </c>
      <c r="N18" s="96" t="str">
        <f t="shared" si="1"/>
        <v>B</v>
      </c>
    </row>
    <row r="19" spans="1:14" ht="15" customHeight="1" x14ac:dyDescent="0.15">
      <c r="A19" s="102">
        <v>8</v>
      </c>
      <c r="B19" s="96" t="s">
        <v>347</v>
      </c>
      <c r="C19" s="111" t="s">
        <v>348</v>
      </c>
      <c r="D19" s="112" t="s">
        <v>368</v>
      </c>
      <c r="E19" s="112" t="s">
        <v>369</v>
      </c>
      <c r="F19" s="102" t="s">
        <v>360</v>
      </c>
      <c r="G19" s="102">
        <v>276</v>
      </c>
      <c r="H19" s="102">
        <v>76</v>
      </c>
      <c r="I19" s="102">
        <v>79</v>
      </c>
      <c r="J19" s="102">
        <v>66</v>
      </c>
      <c r="K19" s="102">
        <v>45</v>
      </c>
      <c r="L19" s="102">
        <v>87</v>
      </c>
      <c r="M19" s="102">
        <f t="shared" si="0"/>
        <v>353</v>
      </c>
      <c r="N19" s="96" t="str">
        <f t="shared" si="1"/>
        <v>B</v>
      </c>
    </row>
    <row r="20" spans="1:14" ht="15" customHeight="1" x14ac:dyDescent="0.15">
      <c r="A20" s="102">
        <v>9</v>
      </c>
      <c r="B20" s="96" t="s">
        <v>347</v>
      </c>
      <c r="C20" s="111" t="s">
        <v>352</v>
      </c>
      <c r="D20" s="112" t="s">
        <v>370</v>
      </c>
      <c r="E20" s="112" t="s">
        <v>371</v>
      </c>
      <c r="F20" s="102" t="s">
        <v>372</v>
      </c>
      <c r="G20" s="102">
        <v>46</v>
      </c>
      <c r="H20" s="102">
        <v>91</v>
      </c>
      <c r="I20" s="102">
        <v>70</v>
      </c>
      <c r="J20" s="102">
        <v>34</v>
      </c>
      <c r="K20" s="102">
        <v>27</v>
      </c>
      <c r="L20" s="102">
        <v>46</v>
      </c>
      <c r="M20" s="102">
        <f t="shared" si="0"/>
        <v>268</v>
      </c>
      <c r="N20" s="96" t="str">
        <f t="shared" si="1"/>
        <v>C</v>
      </c>
    </row>
    <row r="21" spans="1:14" ht="15" customHeight="1" x14ac:dyDescent="0.15">
      <c r="A21" s="102">
        <v>10</v>
      </c>
      <c r="B21" s="96" t="s">
        <v>347</v>
      </c>
      <c r="C21" s="111" t="s">
        <v>348</v>
      </c>
      <c r="D21" s="112" t="s">
        <v>373</v>
      </c>
      <c r="E21" s="112" t="s">
        <v>374</v>
      </c>
      <c r="F21" s="102" t="s">
        <v>355</v>
      </c>
      <c r="G21" s="102">
        <v>60</v>
      </c>
      <c r="H21" s="102">
        <v>64</v>
      </c>
      <c r="I21" s="102">
        <v>55</v>
      </c>
      <c r="J21" s="102">
        <v>51</v>
      </c>
      <c r="K21" s="102">
        <v>55</v>
      </c>
      <c r="L21" s="102">
        <v>26</v>
      </c>
      <c r="M21" s="102">
        <f t="shared" si="0"/>
        <v>251</v>
      </c>
      <c r="N21" s="96" t="str">
        <f t="shared" si="1"/>
        <v>C</v>
      </c>
    </row>
    <row r="22" spans="1:14" ht="15" customHeight="1" x14ac:dyDescent="0.15">
      <c r="A22" s="102">
        <v>11</v>
      </c>
      <c r="B22" s="96" t="s">
        <v>347</v>
      </c>
      <c r="C22" s="111" t="s">
        <v>348</v>
      </c>
      <c r="D22" s="112" t="s">
        <v>375</v>
      </c>
      <c r="E22" s="112" t="s">
        <v>376</v>
      </c>
      <c r="F22" s="102" t="s">
        <v>372</v>
      </c>
      <c r="G22" s="102">
        <v>172</v>
      </c>
      <c r="H22" s="102">
        <v>93</v>
      </c>
      <c r="I22" s="102">
        <v>42</v>
      </c>
      <c r="J22" s="102">
        <v>99</v>
      </c>
      <c r="K22" s="102">
        <v>75</v>
      </c>
      <c r="L22" s="102">
        <v>87</v>
      </c>
      <c r="M22" s="102">
        <f t="shared" si="0"/>
        <v>396</v>
      </c>
      <c r="N22" s="96" t="str">
        <f t="shared" si="1"/>
        <v>B</v>
      </c>
    </row>
    <row r="23" spans="1:14" ht="15" customHeight="1" x14ac:dyDescent="0.15">
      <c r="A23" s="102">
        <v>12</v>
      </c>
      <c r="B23" s="96" t="s">
        <v>347</v>
      </c>
      <c r="C23" s="111" t="s">
        <v>348</v>
      </c>
      <c r="D23" s="112" t="s">
        <v>377</v>
      </c>
      <c r="E23" s="112" t="s">
        <v>378</v>
      </c>
      <c r="F23" s="102" t="s">
        <v>351</v>
      </c>
      <c r="G23" s="102">
        <v>54</v>
      </c>
      <c r="H23" s="102">
        <v>73</v>
      </c>
      <c r="I23" s="102">
        <v>69</v>
      </c>
      <c r="J23" s="102">
        <v>82</v>
      </c>
      <c r="K23" s="102">
        <v>87</v>
      </c>
      <c r="L23" s="102">
        <v>37</v>
      </c>
      <c r="M23" s="102">
        <f t="shared" si="0"/>
        <v>348</v>
      </c>
      <c r="N23" s="96" t="str">
        <f t="shared" si="1"/>
        <v>B</v>
      </c>
    </row>
    <row r="24" spans="1:14" ht="15" customHeight="1" x14ac:dyDescent="0.15">
      <c r="A24" s="102">
        <v>13</v>
      </c>
      <c r="B24" s="96" t="s">
        <v>347</v>
      </c>
      <c r="C24" s="111" t="s">
        <v>348</v>
      </c>
      <c r="D24" s="112" t="s">
        <v>379</v>
      </c>
      <c r="E24" s="112" t="s">
        <v>380</v>
      </c>
      <c r="F24" s="102" t="s">
        <v>365</v>
      </c>
      <c r="G24" s="102">
        <v>60</v>
      </c>
      <c r="H24" s="102">
        <v>54</v>
      </c>
      <c r="I24" s="102">
        <v>95</v>
      </c>
      <c r="J24" s="102">
        <v>79</v>
      </c>
      <c r="K24" s="102">
        <v>85</v>
      </c>
      <c r="L24" s="102">
        <v>25</v>
      </c>
      <c r="M24" s="102">
        <f t="shared" si="0"/>
        <v>338</v>
      </c>
      <c r="N24" s="96" t="str">
        <f t="shared" si="1"/>
        <v>B</v>
      </c>
    </row>
    <row r="25" spans="1:14" ht="15" customHeight="1" x14ac:dyDescent="0.15">
      <c r="A25" s="102">
        <v>14</v>
      </c>
      <c r="B25" s="96" t="s">
        <v>347</v>
      </c>
      <c r="C25" s="111" t="s">
        <v>348</v>
      </c>
      <c r="D25" s="112" t="s">
        <v>381</v>
      </c>
      <c r="E25" s="112" t="s">
        <v>382</v>
      </c>
      <c r="F25" s="102" t="s">
        <v>365</v>
      </c>
      <c r="G25" s="102">
        <v>23</v>
      </c>
      <c r="H25" s="102">
        <v>42</v>
      </c>
      <c r="I25" s="102">
        <v>63</v>
      </c>
      <c r="J25" s="102">
        <v>53</v>
      </c>
      <c r="K25" s="102">
        <v>47</v>
      </c>
      <c r="L25" s="102">
        <v>77</v>
      </c>
      <c r="M25" s="102">
        <f t="shared" si="0"/>
        <v>282</v>
      </c>
      <c r="N25" s="96" t="str">
        <f t="shared" si="1"/>
        <v>C</v>
      </c>
    </row>
    <row r="26" spans="1:14" ht="15" customHeight="1" x14ac:dyDescent="0.15">
      <c r="A26" s="102">
        <v>15</v>
      </c>
      <c r="B26" s="96" t="s">
        <v>347</v>
      </c>
      <c r="C26" s="111" t="s">
        <v>352</v>
      </c>
      <c r="D26" s="112" t="s">
        <v>383</v>
      </c>
      <c r="E26" s="112" t="s">
        <v>384</v>
      </c>
      <c r="F26" s="102" t="s">
        <v>355</v>
      </c>
      <c r="G26" s="102">
        <v>122</v>
      </c>
      <c r="H26" s="102">
        <v>88</v>
      </c>
      <c r="I26" s="102">
        <v>47</v>
      </c>
      <c r="J26" s="102">
        <v>96</v>
      </c>
      <c r="K26" s="102">
        <v>80</v>
      </c>
      <c r="L26" s="102">
        <v>24</v>
      </c>
      <c r="M26" s="102">
        <f t="shared" si="0"/>
        <v>335</v>
      </c>
      <c r="N26" s="96" t="str">
        <f t="shared" si="1"/>
        <v>B</v>
      </c>
    </row>
    <row r="27" spans="1:14" ht="15" customHeight="1" x14ac:dyDescent="0.15">
      <c r="A27" s="102">
        <v>16</v>
      </c>
      <c r="B27" s="96" t="s">
        <v>347</v>
      </c>
      <c r="C27" s="111" t="s">
        <v>348</v>
      </c>
      <c r="D27" s="112" t="s">
        <v>385</v>
      </c>
      <c r="E27" s="112" t="s">
        <v>386</v>
      </c>
      <c r="F27" s="102" t="s">
        <v>372</v>
      </c>
      <c r="G27" s="102">
        <v>18</v>
      </c>
      <c r="H27" s="102">
        <v>44</v>
      </c>
      <c r="I27" s="102">
        <v>81</v>
      </c>
      <c r="J27" s="102">
        <v>30</v>
      </c>
      <c r="K27" s="102">
        <v>24</v>
      </c>
      <c r="L27" s="102">
        <v>73</v>
      </c>
      <c r="M27" s="102">
        <f t="shared" si="0"/>
        <v>252</v>
      </c>
      <c r="N27" s="96" t="str">
        <f t="shared" si="1"/>
        <v>C</v>
      </c>
    </row>
    <row r="28" spans="1:14" ht="15" customHeight="1" x14ac:dyDescent="0.15">
      <c r="A28" s="102">
        <v>17</v>
      </c>
      <c r="B28" s="96" t="s">
        <v>347</v>
      </c>
      <c r="C28" s="111" t="s">
        <v>352</v>
      </c>
      <c r="D28" s="112" t="s">
        <v>387</v>
      </c>
      <c r="E28" s="112" t="s">
        <v>388</v>
      </c>
      <c r="F28" s="102" t="s">
        <v>355</v>
      </c>
      <c r="G28" s="102">
        <v>301</v>
      </c>
      <c r="H28" s="102">
        <v>92</v>
      </c>
      <c r="I28" s="102">
        <v>77</v>
      </c>
      <c r="J28" s="102">
        <v>90</v>
      </c>
      <c r="K28" s="102">
        <v>80</v>
      </c>
      <c r="L28" s="102">
        <v>85</v>
      </c>
      <c r="M28" s="102">
        <f t="shared" si="0"/>
        <v>424</v>
      </c>
      <c r="N28" s="96" t="str">
        <f t="shared" si="1"/>
        <v>A</v>
      </c>
    </row>
    <row r="29" spans="1:14" ht="15" customHeight="1" x14ac:dyDescent="0.15">
      <c r="A29" s="102">
        <v>18</v>
      </c>
      <c r="B29" s="96" t="s">
        <v>347</v>
      </c>
      <c r="C29" s="111" t="s">
        <v>348</v>
      </c>
      <c r="D29" s="112" t="s">
        <v>389</v>
      </c>
      <c r="E29" s="112" t="s">
        <v>390</v>
      </c>
      <c r="F29" s="102" t="s">
        <v>355</v>
      </c>
      <c r="G29" s="102">
        <v>12</v>
      </c>
      <c r="H29" s="102">
        <v>95</v>
      </c>
      <c r="I29" s="102">
        <v>80</v>
      </c>
      <c r="J29" s="102">
        <v>31</v>
      </c>
      <c r="K29" s="102">
        <v>24</v>
      </c>
      <c r="L29" s="102">
        <v>50</v>
      </c>
      <c r="M29" s="102">
        <f t="shared" si="0"/>
        <v>280</v>
      </c>
      <c r="N29" s="96" t="str">
        <f t="shared" si="1"/>
        <v>C</v>
      </c>
    </row>
    <row r="30" spans="1:14" ht="15" customHeight="1" x14ac:dyDescent="0.15">
      <c r="A30" s="102">
        <v>19</v>
      </c>
      <c r="B30" s="96" t="s">
        <v>347</v>
      </c>
      <c r="C30" s="111" t="s">
        <v>348</v>
      </c>
      <c r="D30" s="112" t="s">
        <v>391</v>
      </c>
      <c r="E30" s="112" t="s">
        <v>392</v>
      </c>
      <c r="F30" s="102" t="s">
        <v>372</v>
      </c>
      <c r="G30" s="102">
        <v>242</v>
      </c>
      <c r="H30" s="102">
        <v>72</v>
      </c>
      <c r="I30" s="102">
        <v>66</v>
      </c>
      <c r="J30" s="102">
        <v>92</v>
      </c>
      <c r="K30" s="102">
        <v>79</v>
      </c>
      <c r="L30" s="102">
        <v>65</v>
      </c>
      <c r="M30" s="102">
        <f t="shared" si="0"/>
        <v>374</v>
      </c>
      <c r="N30" s="96" t="str">
        <f t="shared" si="1"/>
        <v>B</v>
      </c>
    </row>
    <row r="31" spans="1:14" ht="15" customHeight="1" x14ac:dyDescent="0.15">
      <c r="A31" s="102">
        <v>20</v>
      </c>
      <c r="B31" s="96" t="s">
        <v>347</v>
      </c>
      <c r="C31" s="111" t="s">
        <v>348</v>
      </c>
      <c r="D31" s="112" t="s">
        <v>393</v>
      </c>
      <c r="E31" s="112" t="s">
        <v>394</v>
      </c>
      <c r="F31" s="102" t="s">
        <v>351</v>
      </c>
      <c r="G31" s="102">
        <v>142</v>
      </c>
      <c r="H31" s="102">
        <v>44</v>
      </c>
      <c r="I31" s="102">
        <v>87</v>
      </c>
      <c r="J31" s="102">
        <v>91</v>
      </c>
      <c r="K31" s="102">
        <v>72</v>
      </c>
      <c r="L31" s="102">
        <v>38</v>
      </c>
      <c r="M31" s="102">
        <f t="shared" si="0"/>
        <v>332</v>
      </c>
      <c r="N31" s="96" t="str">
        <f t="shared" si="1"/>
        <v>B</v>
      </c>
    </row>
    <row r="32" spans="1:14" ht="15" customHeight="1" x14ac:dyDescent="0.15">
      <c r="A32" s="102">
        <v>21</v>
      </c>
      <c r="B32" s="96" t="s">
        <v>347</v>
      </c>
      <c r="C32" s="111" t="s">
        <v>352</v>
      </c>
      <c r="D32" s="112" t="s">
        <v>395</v>
      </c>
      <c r="E32" s="112" t="s">
        <v>396</v>
      </c>
      <c r="F32" s="102" t="s">
        <v>365</v>
      </c>
      <c r="G32" s="102">
        <v>38</v>
      </c>
      <c r="H32" s="102">
        <v>76</v>
      </c>
      <c r="I32" s="102">
        <v>52</v>
      </c>
      <c r="J32" s="102">
        <v>69</v>
      </c>
      <c r="K32" s="102">
        <v>67</v>
      </c>
      <c r="L32" s="102">
        <v>73</v>
      </c>
      <c r="M32" s="102">
        <f t="shared" si="0"/>
        <v>337</v>
      </c>
      <c r="N32" s="96" t="str">
        <f t="shared" si="1"/>
        <v>B</v>
      </c>
    </row>
    <row r="33" spans="1:14" ht="15" customHeight="1" x14ac:dyDescent="0.15">
      <c r="A33" s="102">
        <v>22</v>
      </c>
      <c r="B33" s="96" t="s">
        <v>347</v>
      </c>
      <c r="C33" s="111" t="s">
        <v>348</v>
      </c>
      <c r="D33" s="112" t="s">
        <v>397</v>
      </c>
      <c r="E33" s="112" t="s">
        <v>398</v>
      </c>
      <c r="F33" s="102" t="s">
        <v>365</v>
      </c>
      <c r="G33" s="102">
        <v>17</v>
      </c>
      <c r="H33" s="102">
        <v>50</v>
      </c>
      <c r="I33" s="102">
        <v>53</v>
      </c>
      <c r="J33" s="102">
        <v>48</v>
      </c>
      <c r="K33" s="102">
        <v>39</v>
      </c>
      <c r="L33" s="102">
        <v>45</v>
      </c>
      <c r="M33" s="102">
        <f t="shared" si="0"/>
        <v>235</v>
      </c>
      <c r="N33" s="96" t="str">
        <f t="shared" si="1"/>
        <v>C</v>
      </c>
    </row>
    <row r="34" spans="1:14" ht="15" customHeight="1" x14ac:dyDescent="0.15">
      <c r="A34" s="102">
        <v>23</v>
      </c>
      <c r="B34" s="96" t="s">
        <v>347</v>
      </c>
      <c r="C34" s="111" t="s">
        <v>348</v>
      </c>
      <c r="D34" s="112" t="s">
        <v>399</v>
      </c>
      <c r="E34" s="112" t="s">
        <v>400</v>
      </c>
      <c r="F34" s="102" t="s">
        <v>351</v>
      </c>
      <c r="G34" s="102">
        <v>170</v>
      </c>
      <c r="H34" s="102">
        <v>73</v>
      </c>
      <c r="I34" s="102">
        <v>84</v>
      </c>
      <c r="J34" s="102">
        <v>95</v>
      </c>
      <c r="K34" s="102">
        <v>82</v>
      </c>
      <c r="L34" s="102">
        <v>66</v>
      </c>
      <c r="M34" s="102">
        <f t="shared" si="0"/>
        <v>400</v>
      </c>
      <c r="N34" s="96" t="str">
        <f t="shared" si="1"/>
        <v>A</v>
      </c>
    </row>
    <row r="35" spans="1:14" ht="15" customHeight="1" x14ac:dyDescent="0.15">
      <c r="A35" s="102">
        <v>24</v>
      </c>
      <c r="B35" s="96" t="s">
        <v>347</v>
      </c>
      <c r="C35" s="111" t="s">
        <v>348</v>
      </c>
      <c r="D35" s="112" t="s">
        <v>401</v>
      </c>
      <c r="E35" s="112" t="s">
        <v>402</v>
      </c>
      <c r="F35" s="102" t="s">
        <v>365</v>
      </c>
      <c r="G35" s="102">
        <v>20</v>
      </c>
      <c r="H35" s="102">
        <v>76</v>
      </c>
      <c r="I35" s="102">
        <v>63</v>
      </c>
      <c r="J35" s="102">
        <v>43</v>
      </c>
      <c r="K35" s="102">
        <v>64</v>
      </c>
      <c r="L35" s="102">
        <v>29</v>
      </c>
      <c r="M35" s="102">
        <f t="shared" si="0"/>
        <v>275</v>
      </c>
      <c r="N35" s="96" t="str">
        <f t="shared" si="1"/>
        <v>C</v>
      </c>
    </row>
    <row r="36" spans="1:14" ht="15" customHeight="1" x14ac:dyDescent="0.15">
      <c r="A36" s="102">
        <v>25</v>
      </c>
      <c r="B36" s="96" t="s">
        <v>347</v>
      </c>
      <c r="C36" s="111" t="s">
        <v>352</v>
      </c>
      <c r="D36" s="112" t="s">
        <v>403</v>
      </c>
      <c r="E36" s="112" t="s">
        <v>404</v>
      </c>
      <c r="F36" s="102" t="s">
        <v>372</v>
      </c>
      <c r="G36" s="102">
        <v>304</v>
      </c>
      <c r="H36" s="102">
        <v>72</v>
      </c>
      <c r="I36" s="102">
        <v>95</v>
      </c>
      <c r="J36" s="102">
        <v>98</v>
      </c>
      <c r="K36" s="102">
        <v>66</v>
      </c>
      <c r="L36" s="102">
        <v>33</v>
      </c>
      <c r="M36" s="102">
        <f t="shared" si="0"/>
        <v>364</v>
      </c>
      <c r="N36" s="96" t="str">
        <f t="shared" si="1"/>
        <v>B</v>
      </c>
    </row>
    <row r="37" spans="1:14" ht="15" customHeight="1" x14ac:dyDescent="0.15">
      <c r="A37" s="102">
        <v>26</v>
      </c>
      <c r="B37" s="96" t="s">
        <v>347</v>
      </c>
      <c r="C37" s="111" t="s">
        <v>352</v>
      </c>
      <c r="D37" s="112" t="s">
        <v>405</v>
      </c>
      <c r="E37" s="112" t="s">
        <v>406</v>
      </c>
      <c r="F37" s="102" t="s">
        <v>355</v>
      </c>
      <c r="G37" s="102">
        <v>25</v>
      </c>
      <c r="H37" s="102">
        <v>55</v>
      </c>
      <c r="I37" s="102">
        <v>97</v>
      </c>
      <c r="J37" s="102">
        <v>45</v>
      </c>
      <c r="K37" s="102">
        <v>31</v>
      </c>
      <c r="L37" s="102">
        <v>42</v>
      </c>
      <c r="M37" s="102">
        <f t="shared" si="0"/>
        <v>270</v>
      </c>
      <c r="N37" s="96" t="str">
        <f t="shared" si="1"/>
        <v>C</v>
      </c>
    </row>
    <row r="38" spans="1:14" ht="15" customHeight="1" x14ac:dyDescent="0.15">
      <c r="A38" s="102">
        <v>27</v>
      </c>
      <c r="B38" s="96" t="s">
        <v>347</v>
      </c>
      <c r="C38" s="111" t="s">
        <v>352</v>
      </c>
      <c r="D38" s="112" t="s">
        <v>407</v>
      </c>
      <c r="E38" s="112" t="s">
        <v>408</v>
      </c>
      <c r="F38" s="102" t="s">
        <v>351</v>
      </c>
      <c r="G38" s="102">
        <v>18</v>
      </c>
      <c r="H38" s="102">
        <v>88</v>
      </c>
      <c r="I38" s="102">
        <v>43</v>
      </c>
      <c r="J38" s="102">
        <v>61</v>
      </c>
      <c r="K38" s="102">
        <v>41</v>
      </c>
      <c r="L38" s="102">
        <v>39</v>
      </c>
      <c r="M38" s="102">
        <f t="shared" si="0"/>
        <v>272</v>
      </c>
      <c r="N38" s="96" t="str">
        <f t="shared" si="1"/>
        <v>C</v>
      </c>
    </row>
    <row r="39" spans="1:14" ht="15" customHeight="1" x14ac:dyDescent="0.15">
      <c r="A39" s="102">
        <v>28</v>
      </c>
      <c r="B39" s="96" t="s">
        <v>347</v>
      </c>
      <c r="C39" s="111" t="s">
        <v>348</v>
      </c>
      <c r="D39" s="112" t="s">
        <v>409</v>
      </c>
      <c r="E39" s="112" t="s">
        <v>410</v>
      </c>
      <c r="F39" s="102" t="s">
        <v>365</v>
      </c>
      <c r="G39" s="102">
        <v>207</v>
      </c>
      <c r="H39" s="102">
        <v>96</v>
      </c>
      <c r="I39" s="102">
        <v>72</v>
      </c>
      <c r="J39" s="102">
        <v>91</v>
      </c>
      <c r="K39" s="102">
        <v>71</v>
      </c>
      <c r="L39" s="102">
        <v>41</v>
      </c>
      <c r="M39" s="102">
        <f t="shared" si="0"/>
        <v>371</v>
      </c>
      <c r="N39" s="96" t="str">
        <f t="shared" si="1"/>
        <v>B</v>
      </c>
    </row>
    <row r="40" spans="1:14" ht="15" customHeight="1" x14ac:dyDescent="0.15">
      <c r="A40" s="102">
        <v>29</v>
      </c>
      <c r="B40" s="96" t="s">
        <v>347</v>
      </c>
      <c r="C40" s="111" t="s">
        <v>352</v>
      </c>
      <c r="D40" s="112" t="s">
        <v>411</v>
      </c>
      <c r="E40" s="112" t="s">
        <v>412</v>
      </c>
      <c r="F40" s="102" t="s">
        <v>351</v>
      </c>
      <c r="G40" s="102">
        <v>289</v>
      </c>
      <c r="H40" s="102">
        <v>97</v>
      </c>
      <c r="I40" s="102">
        <v>49</v>
      </c>
      <c r="J40" s="102">
        <v>90</v>
      </c>
      <c r="K40" s="102">
        <v>93</v>
      </c>
      <c r="L40" s="102">
        <v>34</v>
      </c>
      <c r="M40" s="102">
        <f t="shared" si="0"/>
        <v>363</v>
      </c>
      <c r="N40" s="96" t="str">
        <f t="shared" si="1"/>
        <v>B</v>
      </c>
    </row>
    <row r="41" spans="1:14" ht="15" customHeight="1" x14ac:dyDescent="0.15">
      <c r="A41" s="102">
        <v>30</v>
      </c>
      <c r="B41" s="96" t="s">
        <v>347</v>
      </c>
      <c r="C41" s="111" t="s">
        <v>348</v>
      </c>
      <c r="D41" s="112" t="s">
        <v>413</v>
      </c>
      <c r="E41" s="112" t="s">
        <v>414</v>
      </c>
      <c r="F41" s="102" t="s">
        <v>351</v>
      </c>
      <c r="G41" s="102">
        <v>232</v>
      </c>
      <c r="H41" s="102">
        <v>62</v>
      </c>
      <c r="I41" s="102">
        <v>63</v>
      </c>
      <c r="J41" s="102">
        <v>98</v>
      </c>
      <c r="K41" s="102">
        <v>97</v>
      </c>
      <c r="L41" s="102">
        <v>75</v>
      </c>
      <c r="M41" s="102">
        <f t="shared" si="0"/>
        <v>395</v>
      </c>
      <c r="N41" s="96" t="str">
        <f t="shared" si="1"/>
        <v>B</v>
      </c>
    </row>
    <row r="42" spans="1:14" ht="15" customHeight="1" x14ac:dyDescent="0.15">
      <c r="A42" s="102">
        <v>31</v>
      </c>
      <c r="B42" s="96" t="s">
        <v>347</v>
      </c>
      <c r="C42" s="111" t="s">
        <v>348</v>
      </c>
      <c r="D42" s="112" t="s">
        <v>415</v>
      </c>
      <c r="E42" s="112" t="s">
        <v>416</v>
      </c>
      <c r="F42" s="102" t="s">
        <v>351</v>
      </c>
      <c r="G42" s="102">
        <v>19</v>
      </c>
      <c r="H42" s="102">
        <v>90</v>
      </c>
      <c r="I42" s="102">
        <v>64</v>
      </c>
      <c r="J42" s="102">
        <v>59</v>
      </c>
      <c r="K42" s="102">
        <v>41</v>
      </c>
      <c r="L42" s="102">
        <v>52</v>
      </c>
      <c r="M42" s="102">
        <f t="shared" si="0"/>
        <v>306</v>
      </c>
      <c r="N42" s="96" t="str">
        <f t="shared" si="1"/>
        <v>C</v>
      </c>
    </row>
    <row r="43" spans="1:14" ht="15" customHeight="1" x14ac:dyDescent="0.15">
      <c r="A43" s="102">
        <v>32</v>
      </c>
      <c r="B43" s="96" t="s">
        <v>347</v>
      </c>
      <c r="C43" s="111" t="s">
        <v>352</v>
      </c>
      <c r="D43" s="112" t="s">
        <v>417</v>
      </c>
      <c r="E43" s="112" t="s">
        <v>418</v>
      </c>
      <c r="F43" s="102" t="s">
        <v>351</v>
      </c>
      <c r="G43" s="102">
        <v>153</v>
      </c>
      <c r="H43" s="102">
        <v>86</v>
      </c>
      <c r="I43" s="102">
        <v>98</v>
      </c>
      <c r="J43" s="102">
        <v>52</v>
      </c>
      <c r="K43" s="102">
        <v>51</v>
      </c>
      <c r="L43" s="102">
        <v>83</v>
      </c>
      <c r="M43" s="102">
        <f t="shared" si="0"/>
        <v>370</v>
      </c>
      <c r="N43" s="96" t="str">
        <f t="shared" si="1"/>
        <v>B</v>
      </c>
    </row>
    <row r="44" spans="1:14" ht="15" customHeight="1" x14ac:dyDescent="0.15">
      <c r="A44" s="102">
        <v>33</v>
      </c>
      <c r="B44" s="96" t="s">
        <v>347</v>
      </c>
      <c r="C44" s="111" t="s">
        <v>352</v>
      </c>
      <c r="D44" s="112" t="s">
        <v>419</v>
      </c>
      <c r="E44" s="112" t="s">
        <v>420</v>
      </c>
      <c r="F44" s="102" t="s">
        <v>355</v>
      </c>
      <c r="G44" s="102">
        <v>59</v>
      </c>
      <c r="H44" s="102">
        <v>91</v>
      </c>
      <c r="I44" s="102">
        <v>47</v>
      </c>
      <c r="J44" s="102">
        <v>33</v>
      </c>
      <c r="K44" s="102">
        <v>35</v>
      </c>
      <c r="L44" s="102">
        <v>38</v>
      </c>
      <c r="M44" s="102">
        <f t="shared" ref="M44:M107" si="2">SUM(H44:L44)</f>
        <v>244</v>
      </c>
      <c r="N44" s="96" t="str">
        <f t="shared" si="1"/>
        <v>C</v>
      </c>
    </row>
    <row r="45" spans="1:14" ht="15" customHeight="1" x14ac:dyDescent="0.15">
      <c r="A45" s="102">
        <v>34</v>
      </c>
      <c r="B45" s="96" t="s">
        <v>347</v>
      </c>
      <c r="C45" s="111" t="s">
        <v>352</v>
      </c>
      <c r="D45" s="112" t="s">
        <v>421</v>
      </c>
      <c r="E45" s="112" t="s">
        <v>422</v>
      </c>
      <c r="F45" s="102" t="s">
        <v>351</v>
      </c>
      <c r="G45" s="102">
        <v>78</v>
      </c>
      <c r="H45" s="102">
        <v>77</v>
      </c>
      <c r="I45" s="102">
        <v>93</v>
      </c>
      <c r="J45" s="102">
        <v>68</v>
      </c>
      <c r="K45" s="102">
        <v>51</v>
      </c>
      <c r="L45" s="102">
        <v>43</v>
      </c>
      <c r="M45" s="102">
        <f t="shared" si="2"/>
        <v>332</v>
      </c>
      <c r="N45" s="96" t="str">
        <f t="shared" si="1"/>
        <v>B</v>
      </c>
    </row>
    <row r="46" spans="1:14" ht="15" customHeight="1" x14ac:dyDescent="0.15">
      <c r="A46" s="102">
        <v>35</v>
      </c>
      <c r="B46" s="96" t="s">
        <v>423</v>
      </c>
      <c r="C46" s="111" t="s">
        <v>352</v>
      </c>
      <c r="D46" s="112" t="s">
        <v>424</v>
      </c>
      <c r="E46" s="112" t="s">
        <v>425</v>
      </c>
      <c r="F46" s="102" t="s">
        <v>355</v>
      </c>
      <c r="G46" s="102">
        <v>219</v>
      </c>
      <c r="H46" s="102">
        <v>99</v>
      </c>
      <c r="I46" s="102">
        <v>98</v>
      </c>
      <c r="J46" s="102">
        <v>82</v>
      </c>
      <c r="K46" s="102">
        <v>71</v>
      </c>
      <c r="L46" s="102">
        <v>36</v>
      </c>
      <c r="M46" s="102">
        <f t="shared" si="2"/>
        <v>386</v>
      </c>
      <c r="N46" s="96" t="str">
        <f t="shared" si="1"/>
        <v>B</v>
      </c>
    </row>
    <row r="47" spans="1:14" ht="15" customHeight="1" x14ac:dyDescent="0.15">
      <c r="A47" s="102">
        <v>36</v>
      </c>
      <c r="B47" s="96" t="s">
        <v>423</v>
      </c>
      <c r="C47" s="111" t="s">
        <v>348</v>
      </c>
      <c r="D47" s="112" t="s">
        <v>426</v>
      </c>
      <c r="E47" s="112" t="s">
        <v>427</v>
      </c>
      <c r="F47" s="102" t="s">
        <v>360</v>
      </c>
      <c r="G47" s="102">
        <v>142</v>
      </c>
      <c r="H47" s="102">
        <v>53</v>
      </c>
      <c r="I47" s="102">
        <v>89</v>
      </c>
      <c r="J47" s="102">
        <v>97</v>
      </c>
      <c r="K47" s="102">
        <v>64</v>
      </c>
      <c r="L47" s="102">
        <v>32</v>
      </c>
      <c r="M47" s="102">
        <f t="shared" si="2"/>
        <v>335</v>
      </c>
      <c r="N47" s="96" t="str">
        <f t="shared" si="1"/>
        <v>B</v>
      </c>
    </row>
    <row r="48" spans="1:14" ht="15" customHeight="1" x14ac:dyDescent="0.15">
      <c r="A48" s="102">
        <v>37</v>
      </c>
      <c r="B48" s="96" t="s">
        <v>423</v>
      </c>
      <c r="C48" s="111" t="s">
        <v>352</v>
      </c>
      <c r="D48" s="112" t="s">
        <v>428</v>
      </c>
      <c r="E48" s="112" t="s">
        <v>429</v>
      </c>
      <c r="F48" s="102" t="s">
        <v>355</v>
      </c>
      <c r="G48" s="102">
        <v>91</v>
      </c>
      <c r="H48" s="102">
        <v>58</v>
      </c>
      <c r="I48" s="102">
        <v>61</v>
      </c>
      <c r="J48" s="102">
        <v>88</v>
      </c>
      <c r="K48" s="102">
        <v>95</v>
      </c>
      <c r="L48" s="102">
        <v>36</v>
      </c>
      <c r="M48" s="102">
        <f t="shared" si="2"/>
        <v>338</v>
      </c>
      <c r="N48" s="96" t="str">
        <f t="shared" si="1"/>
        <v>B</v>
      </c>
    </row>
    <row r="49" spans="1:14" ht="15" customHeight="1" x14ac:dyDescent="0.15">
      <c r="A49" s="102">
        <v>38</v>
      </c>
      <c r="B49" s="96" t="s">
        <v>423</v>
      </c>
      <c r="C49" s="111" t="s">
        <v>348</v>
      </c>
      <c r="D49" s="112" t="s">
        <v>430</v>
      </c>
      <c r="E49" s="112" t="s">
        <v>431</v>
      </c>
      <c r="F49" s="102" t="s">
        <v>355</v>
      </c>
      <c r="G49" s="102">
        <v>311</v>
      </c>
      <c r="H49" s="102">
        <v>97</v>
      </c>
      <c r="I49" s="102">
        <v>54</v>
      </c>
      <c r="J49" s="102">
        <v>90</v>
      </c>
      <c r="K49" s="102">
        <v>88</v>
      </c>
      <c r="L49" s="102">
        <v>44</v>
      </c>
      <c r="M49" s="102">
        <f t="shared" si="2"/>
        <v>373</v>
      </c>
      <c r="N49" s="96" t="str">
        <f t="shared" si="1"/>
        <v>B</v>
      </c>
    </row>
    <row r="50" spans="1:14" ht="15" customHeight="1" x14ac:dyDescent="0.15">
      <c r="A50" s="102">
        <v>39</v>
      </c>
      <c r="B50" s="96" t="s">
        <v>423</v>
      </c>
      <c r="C50" s="111" t="s">
        <v>352</v>
      </c>
      <c r="D50" s="112" t="s">
        <v>432</v>
      </c>
      <c r="E50" s="112" t="s">
        <v>433</v>
      </c>
      <c r="F50" s="102" t="s">
        <v>355</v>
      </c>
      <c r="G50" s="102">
        <v>278</v>
      </c>
      <c r="H50" s="102">
        <v>46</v>
      </c>
      <c r="I50" s="102">
        <v>99</v>
      </c>
      <c r="J50" s="102">
        <v>76</v>
      </c>
      <c r="K50" s="102">
        <v>92</v>
      </c>
      <c r="L50" s="102">
        <v>86</v>
      </c>
      <c r="M50" s="102">
        <f t="shared" si="2"/>
        <v>399</v>
      </c>
      <c r="N50" s="96" t="str">
        <f t="shared" si="1"/>
        <v>B</v>
      </c>
    </row>
    <row r="51" spans="1:14" ht="15" customHeight="1" x14ac:dyDescent="0.15">
      <c r="A51" s="102">
        <v>40</v>
      </c>
      <c r="B51" s="96" t="s">
        <v>423</v>
      </c>
      <c r="C51" s="111" t="s">
        <v>352</v>
      </c>
      <c r="D51" s="112" t="s">
        <v>434</v>
      </c>
      <c r="E51" s="112" t="s">
        <v>435</v>
      </c>
      <c r="F51" s="102" t="s">
        <v>351</v>
      </c>
      <c r="G51" s="102">
        <v>19</v>
      </c>
      <c r="H51" s="102">
        <v>90</v>
      </c>
      <c r="I51" s="102">
        <v>68</v>
      </c>
      <c r="J51" s="102">
        <v>40</v>
      </c>
      <c r="K51" s="102">
        <v>20</v>
      </c>
      <c r="L51" s="102">
        <v>88</v>
      </c>
      <c r="M51" s="102">
        <f t="shared" si="2"/>
        <v>306</v>
      </c>
      <c r="N51" s="96" t="str">
        <f t="shared" si="1"/>
        <v>C</v>
      </c>
    </row>
    <row r="52" spans="1:14" ht="15" customHeight="1" x14ac:dyDescent="0.15">
      <c r="A52" s="102">
        <v>41</v>
      </c>
      <c r="B52" s="96" t="s">
        <v>423</v>
      </c>
      <c r="C52" s="111" t="s">
        <v>348</v>
      </c>
      <c r="D52" s="112" t="s">
        <v>436</v>
      </c>
      <c r="E52" s="112" t="s">
        <v>437</v>
      </c>
      <c r="F52" s="102" t="s">
        <v>355</v>
      </c>
      <c r="G52" s="102">
        <v>25</v>
      </c>
      <c r="H52" s="102">
        <v>97</v>
      </c>
      <c r="I52" s="102">
        <v>64</v>
      </c>
      <c r="J52" s="102">
        <v>44</v>
      </c>
      <c r="K52" s="102">
        <v>33</v>
      </c>
      <c r="L52" s="102">
        <v>79</v>
      </c>
      <c r="M52" s="102">
        <f t="shared" si="2"/>
        <v>317</v>
      </c>
      <c r="N52" s="96" t="str">
        <f t="shared" si="1"/>
        <v>C</v>
      </c>
    </row>
    <row r="53" spans="1:14" ht="15" customHeight="1" x14ac:dyDescent="0.15">
      <c r="A53" s="102">
        <v>42</v>
      </c>
      <c r="B53" s="96" t="s">
        <v>423</v>
      </c>
      <c r="C53" s="111" t="s">
        <v>348</v>
      </c>
      <c r="D53" s="112" t="s">
        <v>438</v>
      </c>
      <c r="E53" s="112" t="s">
        <v>439</v>
      </c>
      <c r="F53" s="102" t="s">
        <v>372</v>
      </c>
      <c r="G53" s="102">
        <v>46</v>
      </c>
      <c r="H53" s="102">
        <v>50</v>
      </c>
      <c r="I53" s="102">
        <v>84</v>
      </c>
      <c r="J53" s="102">
        <v>39</v>
      </c>
      <c r="K53" s="102">
        <v>22</v>
      </c>
      <c r="L53" s="102">
        <v>92</v>
      </c>
      <c r="M53" s="102">
        <f t="shared" si="2"/>
        <v>287</v>
      </c>
      <c r="N53" s="96" t="str">
        <f t="shared" si="1"/>
        <v>C</v>
      </c>
    </row>
    <row r="54" spans="1:14" ht="15" customHeight="1" x14ac:dyDescent="0.15">
      <c r="A54" s="102">
        <v>43</v>
      </c>
      <c r="B54" s="96" t="s">
        <v>423</v>
      </c>
      <c r="C54" s="111" t="s">
        <v>352</v>
      </c>
      <c r="D54" s="112" t="s">
        <v>440</v>
      </c>
      <c r="E54" s="112" t="s">
        <v>441</v>
      </c>
      <c r="F54" s="102" t="s">
        <v>351</v>
      </c>
      <c r="G54" s="102">
        <v>282</v>
      </c>
      <c r="H54" s="102">
        <v>82</v>
      </c>
      <c r="I54" s="102">
        <v>85</v>
      </c>
      <c r="J54" s="102">
        <v>56</v>
      </c>
      <c r="K54" s="102">
        <v>42</v>
      </c>
      <c r="L54" s="102">
        <v>96</v>
      </c>
      <c r="M54" s="102">
        <f t="shared" si="2"/>
        <v>361</v>
      </c>
      <c r="N54" s="96" t="str">
        <f t="shared" si="1"/>
        <v>B</v>
      </c>
    </row>
    <row r="55" spans="1:14" ht="15" customHeight="1" x14ac:dyDescent="0.15">
      <c r="A55" s="102">
        <v>44</v>
      </c>
      <c r="B55" s="96" t="s">
        <v>423</v>
      </c>
      <c r="C55" s="111" t="s">
        <v>348</v>
      </c>
      <c r="D55" s="112" t="s">
        <v>442</v>
      </c>
      <c r="E55" s="112" t="s">
        <v>443</v>
      </c>
      <c r="F55" s="102" t="s">
        <v>365</v>
      </c>
      <c r="G55" s="102">
        <v>40</v>
      </c>
      <c r="H55" s="102">
        <v>75</v>
      </c>
      <c r="I55" s="102">
        <v>63</v>
      </c>
      <c r="J55" s="102">
        <v>77</v>
      </c>
      <c r="K55" s="102">
        <v>66</v>
      </c>
      <c r="L55" s="102">
        <v>23</v>
      </c>
      <c r="M55" s="102">
        <f t="shared" si="2"/>
        <v>304</v>
      </c>
      <c r="N55" s="96" t="str">
        <f t="shared" si="1"/>
        <v>C</v>
      </c>
    </row>
    <row r="56" spans="1:14" ht="15" customHeight="1" x14ac:dyDescent="0.15">
      <c r="A56" s="102">
        <v>45</v>
      </c>
      <c r="B56" s="96" t="s">
        <v>423</v>
      </c>
      <c r="C56" s="111" t="s">
        <v>352</v>
      </c>
      <c r="D56" s="112" t="s">
        <v>444</v>
      </c>
      <c r="E56" s="112" t="s">
        <v>445</v>
      </c>
      <c r="F56" s="102" t="s">
        <v>351</v>
      </c>
      <c r="G56" s="102">
        <v>54</v>
      </c>
      <c r="H56" s="102">
        <v>60</v>
      </c>
      <c r="I56" s="102">
        <v>44</v>
      </c>
      <c r="J56" s="102">
        <v>62</v>
      </c>
      <c r="K56" s="102">
        <v>45</v>
      </c>
      <c r="L56" s="102">
        <v>100</v>
      </c>
      <c r="M56" s="102">
        <f t="shared" si="2"/>
        <v>311</v>
      </c>
      <c r="N56" s="96" t="str">
        <f t="shared" si="1"/>
        <v>C</v>
      </c>
    </row>
    <row r="57" spans="1:14" ht="15" customHeight="1" x14ac:dyDescent="0.15">
      <c r="A57" s="102">
        <v>46</v>
      </c>
      <c r="B57" s="96" t="s">
        <v>423</v>
      </c>
      <c r="C57" s="111" t="s">
        <v>348</v>
      </c>
      <c r="D57" s="112" t="s">
        <v>446</v>
      </c>
      <c r="E57" s="112" t="s">
        <v>447</v>
      </c>
      <c r="F57" s="102" t="s">
        <v>372</v>
      </c>
      <c r="G57" s="102">
        <v>165</v>
      </c>
      <c r="H57" s="102">
        <v>94</v>
      </c>
      <c r="I57" s="102">
        <v>42</v>
      </c>
      <c r="J57" s="102">
        <v>55</v>
      </c>
      <c r="K57" s="102">
        <v>35</v>
      </c>
      <c r="L57" s="102">
        <v>77</v>
      </c>
      <c r="M57" s="102">
        <f t="shared" si="2"/>
        <v>303</v>
      </c>
      <c r="N57" s="96" t="str">
        <f t="shared" si="1"/>
        <v>C</v>
      </c>
    </row>
    <row r="58" spans="1:14" ht="15" customHeight="1" x14ac:dyDescent="0.15">
      <c r="A58" s="102">
        <v>47</v>
      </c>
      <c r="B58" s="96" t="s">
        <v>423</v>
      </c>
      <c r="C58" s="111" t="s">
        <v>348</v>
      </c>
      <c r="D58" s="112" t="s">
        <v>448</v>
      </c>
      <c r="E58" s="112" t="s">
        <v>449</v>
      </c>
      <c r="F58" s="102" t="s">
        <v>355</v>
      </c>
      <c r="G58" s="102">
        <v>43</v>
      </c>
      <c r="H58" s="102">
        <v>80</v>
      </c>
      <c r="I58" s="102">
        <v>42</v>
      </c>
      <c r="J58" s="102">
        <v>41</v>
      </c>
      <c r="K58" s="102">
        <v>28</v>
      </c>
      <c r="L58" s="102">
        <v>80</v>
      </c>
      <c r="M58" s="102">
        <f t="shared" si="2"/>
        <v>271</v>
      </c>
      <c r="N58" s="96" t="str">
        <f t="shared" si="1"/>
        <v>C</v>
      </c>
    </row>
    <row r="59" spans="1:14" ht="15" customHeight="1" x14ac:dyDescent="0.15">
      <c r="A59" s="102">
        <v>48</v>
      </c>
      <c r="B59" s="96" t="s">
        <v>423</v>
      </c>
      <c r="C59" s="111" t="s">
        <v>348</v>
      </c>
      <c r="D59" s="112" t="s">
        <v>450</v>
      </c>
      <c r="E59" s="112" t="s">
        <v>451</v>
      </c>
      <c r="F59" s="102" t="s">
        <v>365</v>
      </c>
      <c r="G59" s="102">
        <v>90</v>
      </c>
      <c r="H59" s="102">
        <v>95</v>
      </c>
      <c r="I59" s="102">
        <v>58</v>
      </c>
      <c r="J59" s="102">
        <v>77</v>
      </c>
      <c r="K59" s="102">
        <v>78</v>
      </c>
      <c r="L59" s="102">
        <v>91</v>
      </c>
      <c r="M59" s="102">
        <f t="shared" si="2"/>
        <v>399</v>
      </c>
      <c r="N59" s="96" t="str">
        <f t="shared" si="1"/>
        <v>B</v>
      </c>
    </row>
    <row r="60" spans="1:14" ht="15" customHeight="1" x14ac:dyDescent="0.15">
      <c r="A60" s="102">
        <v>49</v>
      </c>
      <c r="B60" s="96" t="s">
        <v>423</v>
      </c>
      <c r="C60" s="111" t="s">
        <v>352</v>
      </c>
      <c r="D60" s="112" t="s">
        <v>452</v>
      </c>
      <c r="E60" s="112" t="s">
        <v>453</v>
      </c>
      <c r="F60" s="102" t="s">
        <v>365</v>
      </c>
      <c r="G60" s="102">
        <v>153</v>
      </c>
      <c r="H60" s="102">
        <v>48</v>
      </c>
      <c r="I60" s="102">
        <v>92</v>
      </c>
      <c r="J60" s="102">
        <v>68</v>
      </c>
      <c r="K60" s="102">
        <v>72</v>
      </c>
      <c r="L60" s="102">
        <v>34</v>
      </c>
      <c r="M60" s="102">
        <f t="shared" si="2"/>
        <v>314</v>
      </c>
      <c r="N60" s="96" t="str">
        <f t="shared" si="1"/>
        <v>C</v>
      </c>
    </row>
    <row r="61" spans="1:14" ht="15" customHeight="1" x14ac:dyDescent="0.15">
      <c r="A61" s="102">
        <v>50</v>
      </c>
      <c r="B61" s="96" t="s">
        <v>423</v>
      </c>
      <c r="C61" s="111" t="s">
        <v>348</v>
      </c>
      <c r="D61" s="112" t="s">
        <v>454</v>
      </c>
      <c r="E61" s="112" t="s">
        <v>455</v>
      </c>
      <c r="F61" s="102" t="s">
        <v>351</v>
      </c>
      <c r="G61" s="102">
        <v>288</v>
      </c>
      <c r="H61" s="102">
        <v>41</v>
      </c>
      <c r="I61" s="102">
        <v>67</v>
      </c>
      <c r="J61" s="102">
        <v>90</v>
      </c>
      <c r="K61" s="102">
        <v>62</v>
      </c>
      <c r="L61" s="102">
        <v>97</v>
      </c>
      <c r="M61" s="102">
        <f t="shared" si="2"/>
        <v>357</v>
      </c>
      <c r="N61" s="96" t="str">
        <f t="shared" si="1"/>
        <v>B</v>
      </c>
    </row>
    <row r="62" spans="1:14" ht="15" customHeight="1" x14ac:dyDescent="0.15">
      <c r="A62" s="102">
        <v>51</v>
      </c>
      <c r="B62" s="96" t="s">
        <v>423</v>
      </c>
      <c r="C62" s="111" t="s">
        <v>348</v>
      </c>
      <c r="D62" s="112" t="s">
        <v>456</v>
      </c>
      <c r="E62" s="112" t="s">
        <v>457</v>
      </c>
      <c r="F62" s="102" t="s">
        <v>365</v>
      </c>
      <c r="G62" s="102">
        <v>48</v>
      </c>
      <c r="H62" s="102">
        <v>99</v>
      </c>
      <c r="I62" s="102">
        <v>100</v>
      </c>
      <c r="J62" s="102">
        <v>54</v>
      </c>
      <c r="K62" s="102">
        <v>45</v>
      </c>
      <c r="L62" s="102">
        <v>33</v>
      </c>
      <c r="M62" s="102">
        <f t="shared" si="2"/>
        <v>331</v>
      </c>
      <c r="N62" s="96" t="str">
        <f t="shared" si="1"/>
        <v>B</v>
      </c>
    </row>
    <row r="63" spans="1:14" ht="15" customHeight="1" x14ac:dyDescent="0.15">
      <c r="A63" s="102">
        <v>52</v>
      </c>
      <c r="B63" s="96" t="s">
        <v>423</v>
      </c>
      <c r="C63" s="111" t="s">
        <v>352</v>
      </c>
      <c r="D63" s="112" t="s">
        <v>458</v>
      </c>
      <c r="E63" s="112" t="s">
        <v>459</v>
      </c>
      <c r="F63" s="102" t="s">
        <v>365</v>
      </c>
      <c r="G63" s="102">
        <v>129</v>
      </c>
      <c r="H63" s="102">
        <v>60</v>
      </c>
      <c r="I63" s="102">
        <v>69</v>
      </c>
      <c r="J63" s="102">
        <v>94</v>
      </c>
      <c r="K63" s="102">
        <v>94</v>
      </c>
      <c r="L63" s="102">
        <v>44</v>
      </c>
      <c r="M63" s="102">
        <f t="shared" si="2"/>
        <v>361</v>
      </c>
      <c r="N63" s="96" t="str">
        <f t="shared" si="1"/>
        <v>B</v>
      </c>
    </row>
    <row r="64" spans="1:14" ht="15" customHeight="1" x14ac:dyDescent="0.15">
      <c r="A64" s="102">
        <v>53</v>
      </c>
      <c r="B64" s="96" t="s">
        <v>423</v>
      </c>
      <c r="C64" s="111" t="s">
        <v>348</v>
      </c>
      <c r="D64" s="112" t="s">
        <v>460</v>
      </c>
      <c r="E64" s="112" t="s">
        <v>461</v>
      </c>
      <c r="F64" s="102" t="s">
        <v>351</v>
      </c>
      <c r="G64" s="102">
        <v>40</v>
      </c>
      <c r="H64" s="102">
        <v>64</v>
      </c>
      <c r="I64" s="102">
        <v>49</v>
      </c>
      <c r="J64" s="102">
        <v>60</v>
      </c>
      <c r="K64" s="102">
        <v>32</v>
      </c>
      <c r="L64" s="102">
        <v>24</v>
      </c>
      <c r="M64" s="102">
        <f t="shared" si="2"/>
        <v>229</v>
      </c>
      <c r="N64" s="96" t="str">
        <f t="shared" si="1"/>
        <v>C</v>
      </c>
    </row>
    <row r="65" spans="1:14" ht="15" customHeight="1" x14ac:dyDescent="0.15">
      <c r="A65" s="102">
        <v>54</v>
      </c>
      <c r="B65" s="96" t="s">
        <v>423</v>
      </c>
      <c r="C65" s="111" t="s">
        <v>352</v>
      </c>
      <c r="D65" s="112" t="s">
        <v>462</v>
      </c>
      <c r="E65" s="112" t="s">
        <v>463</v>
      </c>
      <c r="F65" s="102" t="s">
        <v>365</v>
      </c>
      <c r="G65" s="102">
        <v>15</v>
      </c>
      <c r="H65" s="102">
        <v>51</v>
      </c>
      <c r="I65" s="102">
        <v>55</v>
      </c>
      <c r="J65" s="102">
        <v>40</v>
      </c>
      <c r="K65" s="102">
        <v>27</v>
      </c>
      <c r="L65" s="102">
        <v>84</v>
      </c>
      <c r="M65" s="102">
        <f t="shared" si="2"/>
        <v>257</v>
      </c>
      <c r="N65" s="96" t="str">
        <f t="shared" si="1"/>
        <v>C</v>
      </c>
    </row>
    <row r="66" spans="1:14" ht="15" customHeight="1" x14ac:dyDescent="0.15">
      <c r="A66" s="102">
        <v>55</v>
      </c>
      <c r="B66" s="96" t="s">
        <v>423</v>
      </c>
      <c r="C66" s="111" t="s">
        <v>348</v>
      </c>
      <c r="D66" s="112" t="s">
        <v>464</v>
      </c>
      <c r="E66" s="112" t="s">
        <v>465</v>
      </c>
      <c r="F66" s="102" t="s">
        <v>355</v>
      </c>
      <c r="G66" s="102">
        <v>47</v>
      </c>
      <c r="H66" s="102">
        <v>57</v>
      </c>
      <c r="I66" s="102">
        <v>50</v>
      </c>
      <c r="J66" s="102">
        <v>34</v>
      </c>
      <c r="K66" s="102">
        <v>36</v>
      </c>
      <c r="L66" s="102">
        <v>73</v>
      </c>
      <c r="M66" s="102">
        <f t="shared" si="2"/>
        <v>250</v>
      </c>
      <c r="N66" s="96" t="str">
        <f t="shared" si="1"/>
        <v>C</v>
      </c>
    </row>
    <row r="67" spans="1:14" ht="15" customHeight="1" x14ac:dyDescent="0.15">
      <c r="A67" s="102">
        <v>56</v>
      </c>
      <c r="B67" s="96" t="s">
        <v>423</v>
      </c>
      <c r="C67" s="111" t="s">
        <v>348</v>
      </c>
      <c r="D67" s="112" t="s">
        <v>466</v>
      </c>
      <c r="E67" s="112" t="s">
        <v>467</v>
      </c>
      <c r="F67" s="102" t="s">
        <v>372</v>
      </c>
      <c r="G67" s="102">
        <v>50</v>
      </c>
      <c r="H67" s="102">
        <v>71</v>
      </c>
      <c r="I67" s="102">
        <v>96</v>
      </c>
      <c r="J67" s="102">
        <v>36</v>
      </c>
      <c r="K67" s="102">
        <v>24</v>
      </c>
      <c r="L67" s="102">
        <v>32</v>
      </c>
      <c r="M67" s="102">
        <f t="shared" si="2"/>
        <v>259</v>
      </c>
      <c r="N67" s="96" t="str">
        <f t="shared" si="1"/>
        <v>C</v>
      </c>
    </row>
    <row r="68" spans="1:14" ht="15" customHeight="1" x14ac:dyDescent="0.15">
      <c r="A68" s="102">
        <v>57</v>
      </c>
      <c r="B68" s="96" t="s">
        <v>423</v>
      </c>
      <c r="C68" s="111" t="s">
        <v>352</v>
      </c>
      <c r="D68" s="112" t="s">
        <v>468</v>
      </c>
      <c r="E68" s="112" t="s">
        <v>469</v>
      </c>
      <c r="F68" s="102" t="s">
        <v>365</v>
      </c>
      <c r="G68" s="102">
        <v>30</v>
      </c>
      <c r="H68" s="102">
        <v>59</v>
      </c>
      <c r="I68" s="102">
        <v>47</v>
      </c>
      <c r="J68" s="102">
        <v>30</v>
      </c>
      <c r="K68" s="102">
        <v>31</v>
      </c>
      <c r="L68" s="102">
        <v>25</v>
      </c>
      <c r="M68" s="102">
        <f t="shared" si="2"/>
        <v>192</v>
      </c>
      <c r="N68" s="96" t="str">
        <f t="shared" si="1"/>
        <v>C</v>
      </c>
    </row>
    <row r="69" spans="1:14" ht="15" customHeight="1" x14ac:dyDescent="0.15">
      <c r="A69" s="102">
        <v>58</v>
      </c>
      <c r="B69" s="96" t="s">
        <v>423</v>
      </c>
      <c r="C69" s="111" t="s">
        <v>352</v>
      </c>
      <c r="D69" s="112" t="s">
        <v>470</v>
      </c>
      <c r="E69" s="112" t="s">
        <v>471</v>
      </c>
      <c r="F69" s="102" t="s">
        <v>355</v>
      </c>
      <c r="G69" s="102">
        <v>44</v>
      </c>
      <c r="H69" s="102">
        <v>79</v>
      </c>
      <c r="I69" s="102">
        <v>68</v>
      </c>
      <c r="J69" s="102">
        <v>60</v>
      </c>
      <c r="K69" s="102">
        <v>37</v>
      </c>
      <c r="L69" s="102">
        <v>21</v>
      </c>
      <c r="M69" s="102">
        <f t="shared" si="2"/>
        <v>265</v>
      </c>
      <c r="N69" s="96" t="str">
        <f t="shared" si="1"/>
        <v>C</v>
      </c>
    </row>
    <row r="70" spans="1:14" ht="15" customHeight="1" x14ac:dyDescent="0.15">
      <c r="A70" s="102">
        <v>59</v>
      </c>
      <c r="B70" s="96" t="s">
        <v>423</v>
      </c>
      <c r="C70" s="111" t="s">
        <v>348</v>
      </c>
      <c r="D70" s="112" t="s">
        <v>472</v>
      </c>
      <c r="E70" s="112" t="s">
        <v>473</v>
      </c>
      <c r="F70" s="102" t="s">
        <v>372</v>
      </c>
      <c r="G70" s="102">
        <v>337</v>
      </c>
      <c r="H70" s="102">
        <v>80</v>
      </c>
      <c r="I70" s="102">
        <v>51</v>
      </c>
      <c r="J70" s="102">
        <v>86</v>
      </c>
      <c r="K70" s="102">
        <v>87</v>
      </c>
      <c r="L70" s="102">
        <v>92</v>
      </c>
      <c r="M70" s="102">
        <f t="shared" si="2"/>
        <v>396</v>
      </c>
      <c r="N70" s="96" t="str">
        <f t="shared" si="1"/>
        <v>B</v>
      </c>
    </row>
    <row r="71" spans="1:14" ht="15" customHeight="1" x14ac:dyDescent="0.15">
      <c r="A71" s="102">
        <v>60</v>
      </c>
      <c r="B71" s="96" t="s">
        <v>423</v>
      </c>
      <c r="C71" s="111" t="s">
        <v>348</v>
      </c>
      <c r="D71" s="112" t="s">
        <v>474</v>
      </c>
      <c r="E71" s="112" t="s">
        <v>475</v>
      </c>
      <c r="F71" s="102" t="s">
        <v>355</v>
      </c>
      <c r="G71" s="102">
        <v>71</v>
      </c>
      <c r="H71" s="102">
        <v>97</v>
      </c>
      <c r="I71" s="102">
        <v>83</v>
      </c>
      <c r="J71" s="102">
        <v>50</v>
      </c>
      <c r="K71" s="102">
        <v>43</v>
      </c>
      <c r="L71" s="102">
        <v>26</v>
      </c>
      <c r="M71" s="102">
        <f t="shared" si="2"/>
        <v>299</v>
      </c>
      <c r="N71" s="96" t="str">
        <f t="shared" si="1"/>
        <v>C</v>
      </c>
    </row>
    <row r="72" spans="1:14" ht="15" customHeight="1" x14ac:dyDescent="0.15">
      <c r="A72" s="102">
        <v>61</v>
      </c>
      <c r="B72" s="96" t="s">
        <v>423</v>
      </c>
      <c r="C72" s="111" t="s">
        <v>348</v>
      </c>
      <c r="D72" s="112" t="s">
        <v>476</v>
      </c>
      <c r="E72" s="112" t="s">
        <v>477</v>
      </c>
      <c r="F72" s="102" t="s">
        <v>365</v>
      </c>
      <c r="G72" s="102">
        <v>84</v>
      </c>
      <c r="H72" s="102">
        <v>44</v>
      </c>
      <c r="I72" s="102">
        <v>48</v>
      </c>
      <c r="J72" s="102">
        <v>100</v>
      </c>
      <c r="K72" s="102">
        <v>67</v>
      </c>
      <c r="L72" s="102">
        <v>90</v>
      </c>
      <c r="M72" s="102">
        <f t="shared" si="2"/>
        <v>349</v>
      </c>
      <c r="N72" s="96" t="str">
        <f t="shared" si="1"/>
        <v>B</v>
      </c>
    </row>
    <row r="73" spans="1:14" ht="15" customHeight="1" x14ac:dyDescent="0.15">
      <c r="A73" s="102">
        <v>62</v>
      </c>
      <c r="B73" s="96" t="s">
        <v>423</v>
      </c>
      <c r="C73" s="111" t="s">
        <v>352</v>
      </c>
      <c r="D73" s="112" t="s">
        <v>478</v>
      </c>
      <c r="E73" s="112" t="s">
        <v>479</v>
      </c>
      <c r="F73" s="102" t="s">
        <v>355</v>
      </c>
      <c r="G73" s="102">
        <v>352</v>
      </c>
      <c r="H73" s="102">
        <v>85</v>
      </c>
      <c r="I73" s="102">
        <v>88</v>
      </c>
      <c r="J73" s="102">
        <v>71</v>
      </c>
      <c r="K73" s="102">
        <v>65</v>
      </c>
      <c r="L73" s="102">
        <v>74</v>
      </c>
      <c r="M73" s="102">
        <f t="shared" si="2"/>
        <v>383</v>
      </c>
      <c r="N73" s="96" t="str">
        <f t="shared" si="1"/>
        <v>B</v>
      </c>
    </row>
    <row r="74" spans="1:14" ht="15" customHeight="1" x14ac:dyDescent="0.15">
      <c r="A74" s="102">
        <v>63</v>
      </c>
      <c r="B74" s="96" t="s">
        <v>423</v>
      </c>
      <c r="C74" s="111" t="s">
        <v>348</v>
      </c>
      <c r="D74" s="112" t="s">
        <v>480</v>
      </c>
      <c r="E74" s="112" t="s">
        <v>481</v>
      </c>
      <c r="F74" s="102" t="s">
        <v>360</v>
      </c>
      <c r="G74" s="102">
        <v>126</v>
      </c>
      <c r="H74" s="102">
        <v>55</v>
      </c>
      <c r="I74" s="102">
        <v>71</v>
      </c>
      <c r="J74" s="102">
        <v>96</v>
      </c>
      <c r="K74" s="102">
        <v>83</v>
      </c>
      <c r="L74" s="102">
        <v>41</v>
      </c>
      <c r="M74" s="102">
        <f t="shared" si="2"/>
        <v>346</v>
      </c>
      <c r="N74" s="96" t="str">
        <f t="shared" si="1"/>
        <v>B</v>
      </c>
    </row>
    <row r="75" spans="1:14" ht="15" customHeight="1" x14ac:dyDescent="0.15">
      <c r="A75" s="102">
        <v>64</v>
      </c>
      <c r="B75" s="96" t="s">
        <v>423</v>
      </c>
      <c r="C75" s="111" t="s">
        <v>348</v>
      </c>
      <c r="D75" s="112" t="s">
        <v>482</v>
      </c>
      <c r="E75" s="112" t="s">
        <v>483</v>
      </c>
      <c r="F75" s="102" t="s">
        <v>355</v>
      </c>
      <c r="G75" s="102">
        <v>54</v>
      </c>
      <c r="H75" s="102">
        <v>63</v>
      </c>
      <c r="I75" s="102">
        <v>41</v>
      </c>
      <c r="J75" s="102">
        <v>34</v>
      </c>
      <c r="K75" s="102">
        <v>29</v>
      </c>
      <c r="L75" s="102">
        <v>95</v>
      </c>
      <c r="M75" s="102">
        <f t="shared" si="2"/>
        <v>262</v>
      </c>
      <c r="N75" s="96" t="str">
        <f t="shared" si="1"/>
        <v>C</v>
      </c>
    </row>
    <row r="76" spans="1:14" ht="15" customHeight="1" x14ac:dyDescent="0.15">
      <c r="A76" s="102">
        <v>65</v>
      </c>
      <c r="B76" s="96" t="s">
        <v>423</v>
      </c>
      <c r="C76" s="111" t="s">
        <v>352</v>
      </c>
      <c r="D76" s="112" t="s">
        <v>484</v>
      </c>
      <c r="E76" s="112" t="s">
        <v>485</v>
      </c>
      <c r="F76" s="102" t="s">
        <v>351</v>
      </c>
      <c r="G76" s="102">
        <v>150</v>
      </c>
      <c r="H76" s="102">
        <v>61</v>
      </c>
      <c r="I76" s="102">
        <v>72</v>
      </c>
      <c r="J76" s="102">
        <v>82</v>
      </c>
      <c r="K76" s="102">
        <v>66</v>
      </c>
      <c r="L76" s="102">
        <v>34</v>
      </c>
      <c r="M76" s="102">
        <f t="shared" si="2"/>
        <v>315</v>
      </c>
      <c r="N76" s="96" t="str">
        <f t="shared" ref="N76:N111" si="3">IF(M76&gt;=400,"A",IF(M76&gt;=320,"B","C"))</f>
        <v>C</v>
      </c>
    </row>
    <row r="77" spans="1:14" ht="15" customHeight="1" x14ac:dyDescent="0.15">
      <c r="A77" s="102">
        <v>66</v>
      </c>
      <c r="B77" s="96" t="s">
        <v>423</v>
      </c>
      <c r="C77" s="111" t="s">
        <v>348</v>
      </c>
      <c r="D77" s="112" t="s">
        <v>486</v>
      </c>
      <c r="E77" s="112" t="s">
        <v>487</v>
      </c>
      <c r="F77" s="102" t="s">
        <v>360</v>
      </c>
      <c r="G77" s="102">
        <v>142</v>
      </c>
      <c r="H77" s="102">
        <v>72</v>
      </c>
      <c r="I77" s="102">
        <v>58</v>
      </c>
      <c r="J77" s="102">
        <v>52</v>
      </c>
      <c r="K77" s="102">
        <v>59</v>
      </c>
      <c r="L77" s="102">
        <v>97</v>
      </c>
      <c r="M77" s="102">
        <f t="shared" si="2"/>
        <v>338</v>
      </c>
      <c r="N77" s="96" t="str">
        <f t="shared" si="3"/>
        <v>B</v>
      </c>
    </row>
    <row r="78" spans="1:14" ht="15" customHeight="1" x14ac:dyDescent="0.15">
      <c r="A78" s="102">
        <v>67</v>
      </c>
      <c r="B78" s="96" t="s">
        <v>423</v>
      </c>
      <c r="C78" s="111" t="s">
        <v>348</v>
      </c>
      <c r="D78" s="112" t="s">
        <v>488</v>
      </c>
      <c r="E78" s="112" t="s">
        <v>489</v>
      </c>
      <c r="F78" s="102" t="s">
        <v>351</v>
      </c>
      <c r="G78" s="102">
        <v>65</v>
      </c>
      <c r="H78" s="102">
        <v>93</v>
      </c>
      <c r="I78" s="102">
        <v>82</v>
      </c>
      <c r="J78" s="102">
        <v>45</v>
      </c>
      <c r="K78" s="102">
        <v>20</v>
      </c>
      <c r="L78" s="102">
        <v>80</v>
      </c>
      <c r="M78" s="102">
        <f t="shared" si="2"/>
        <v>320</v>
      </c>
      <c r="N78" s="96" t="str">
        <f t="shared" si="3"/>
        <v>B</v>
      </c>
    </row>
    <row r="79" spans="1:14" ht="15" customHeight="1" x14ac:dyDescent="0.15">
      <c r="A79" s="102">
        <v>68</v>
      </c>
      <c r="B79" s="96" t="s">
        <v>490</v>
      </c>
      <c r="C79" s="111" t="s">
        <v>352</v>
      </c>
      <c r="D79" s="112" t="s">
        <v>491</v>
      </c>
      <c r="E79" s="112" t="s">
        <v>492</v>
      </c>
      <c r="F79" s="102" t="s">
        <v>355</v>
      </c>
      <c r="G79" s="102">
        <v>150</v>
      </c>
      <c r="H79" s="102">
        <v>84</v>
      </c>
      <c r="I79" s="102">
        <v>73</v>
      </c>
      <c r="J79" s="102">
        <v>82</v>
      </c>
      <c r="K79" s="102">
        <v>60</v>
      </c>
      <c r="L79" s="102">
        <v>43</v>
      </c>
      <c r="M79" s="102">
        <f t="shared" si="2"/>
        <v>342</v>
      </c>
      <c r="N79" s="96" t="str">
        <f t="shared" si="3"/>
        <v>B</v>
      </c>
    </row>
    <row r="80" spans="1:14" ht="15" customHeight="1" x14ac:dyDescent="0.15">
      <c r="A80" s="102">
        <v>69</v>
      </c>
      <c r="B80" s="96" t="s">
        <v>490</v>
      </c>
      <c r="C80" s="111" t="s">
        <v>348</v>
      </c>
      <c r="D80" s="112" t="s">
        <v>493</v>
      </c>
      <c r="E80" s="112" t="s">
        <v>494</v>
      </c>
      <c r="F80" s="102" t="s">
        <v>351</v>
      </c>
      <c r="G80" s="102">
        <v>349</v>
      </c>
      <c r="H80" s="102">
        <v>86</v>
      </c>
      <c r="I80" s="102">
        <v>86</v>
      </c>
      <c r="J80" s="102">
        <v>92</v>
      </c>
      <c r="K80" s="102">
        <v>94</v>
      </c>
      <c r="L80" s="102">
        <v>26</v>
      </c>
      <c r="M80" s="102">
        <f t="shared" si="2"/>
        <v>384</v>
      </c>
      <c r="N80" s="96" t="str">
        <f t="shared" si="3"/>
        <v>B</v>
      </c>
    </row>
    <row r="81" spans="1:14" ht="15" customHeight="1" x14ac:dyDescent="0.15">
      <c r="A81" s="102">
        <v>70</v>
      </c>
      <c r="B81" s="96" t="s">
        <v>490</v>
      </c>
      <c r="C81" s="111" t="s">
        <v>352</v>
      </c>
      <c r="D81" s="112" t="s">
        <v>495</v>
      </c>
      <c r="E81" s="112" t="s">
        <v>496</v>
      </c>
      <c r="F81" s="102" t="s">
        <v>372</v>
      </c>
      <c r="G81" s="102">
        <v>265</v>
      </c>
      <c r="H81" s="102">
        <v>52</v>
      </c>
      <c r="I81" s="102">
        <v>92</v>
      </c>
      <c r="J81" s="102">
        <v>75</v>
      </c>
      <c r="K81" s="102">
        <v>83</v>
      </c>
      <c r="L81" s="102">
        <v>76</v>
      </c>
      <c r="M81" s="102">
        <f t="shared" si="2"/>
        <v>378</v>
      </c>
      <c r="N81" s="96" t="str">
        <f t="shared" si="3"/>
        <v>B</v>
      </c>
    </row>
    <row r="82" spans="1:14" ht="15" customHeight="1" x14ac:dyDescent="0.15">
      <c r="A82" s="102">
        <v>71</v>
      </c>
      <c r="B82" s="96" t="s">
        <v>490</v>
      </c>
      <c r="C82" s="111" t="s">
        <v>348</v>
      </c>
      <c r="D82" s="112" t="s">
        <v>497</v>
      </c>
      <c r="E82" s="112" t="s">
        <v>498</v>
      </c>
      <c r="F82" s="102" t="s">
        <v>365</v>
      </c>
      <c r="G82" s="102">
        <v>38</v>
      </c>
      <c r="H82" s="102">
        <v>70</v>
      </c>
      <c r="I82" s="102">
        <v>90</v>
      </c>
      <c r="J82" s="102">
        <v>53</v>
      </c>
      <c r="K82" s="102">
        <v>51</v>
      </c>
      <c r="L82" s="102">
        <v>42</v>
      </c>
      <c r="M82" s="102">
        <f t="shared" si="2"/>
        <v>306</v>
      </c>
      <c r="N82" s="96" t="str">
        <f t="shared" si="3"/>
        <v>C</v>
      </c>
    </row>
    <row r="83" spans="1:14" ht="15" customHeight="1" x14ac:dyDescent="0.15">
      <c r="A83" s="102">
        <v>72</v>
      </c>
      <c r="B83" s="96" t="s">
        <v>490</v>
      </c>
      <c r="C83" s="111" t="s">
        <v>348</v>
      </c>
      <c r="D83" s="112" t="s">
        <v>499</v>
      </c>
      <c r="E83" s="112" t="s">
        <v>500</v>
      </c>
      <c r="F83" s="102" t="s">
        <v>372</v>
      </c>
      <c r="G83" s="102">
        <v>49</v>
      </c>
      <c r="H83" s="102">
        <v>81</v>
      </c>
      <c r="I83" s="102">
        <v>42</v>
      </c>
      <c r="J83" s="102">
        <v>44</v>
      </c>
      <c r="K83" s="102">
        <v>35</v>
      </c>
      <c r="L83" s="102">
        <v>21</v>
      </c>
      <c r="M83" s="102">
        <f t="shared" si="2"/>
        <v>223</v>
      </c>
      <c r="N83" s="96" t="str">
        <f t="shared" si="3"/>
        <v>C</v>
      </c>
    </row>
    <row r="84" spans="1:14" ht="15" customHeight="1" x14ac:dyDescent="0.15">
      <c r="A84" s="102">
        <v>73</v>
      </c>
      <c r="B84" s="96" t="s">
        <v>490</v>
      </c>
      <c r="C84" s="111" t="s">
        <v>352</v>
      </c>
      <c r="D84" s="112" t="s">
        <v>501</v>
      </c>
      <c r="E84" s="112" t="s">
        <v>502</v>
      </c>
      <c r="F84" s="102" t="s">
        <v>351</v>
      </c>
      <c r="G84" s="102">
        <v>181</v>
      </c>
      <c r="H84" s="102">
        <v>92</v>
      </c>
      <c r="I84" s="102">
        <v>67</v>
      </c>
      <c r="J84" s="102">
        <v>67</v>
      </c>
      <c r="K84" s="102">
        <v>45</v>
      </c>
      <c r="L84" s="102">
        <v>80</v>
      </c>
      <c r="M84" s="102">
        <f t="shared" si="2"/>
        <v>351</v>
      </c>
      <c r="N84" s="96" t="str">
        <f t="shared" si="3"/>
        <v>B</v>
      </c>
    </row>
    <row r="85" spans="1:14" ht="15" customHeight="1" x14ac:dyDescent="0.15">
      <c r="A85" s="102">
        <v>74</v>
      </c>
      <c r="B85" s="96" t="s">
        <v>490</v>
      </c>
      <c r="C85" s="111" t="s">
        <v>348</v>
      </c>
      <c r="D85" s="112" t="s">
        <v>503</v>
      </c>
      <c r="E85" s="112" t="s">
        <v>504</v>
      </c>
      <c r="F85" s="102" t="s">
        <v>355</v>
      </c>
      <c r="G85" s="102">
        <v>116</v>
      </c>
      <c r="H85" s="102">
        <v>99</v>
      </c>
      <c r="I85" s="102">
        <v>89</v>
      </c>
      <c r="J85" s="102">
        <v>64</v>
      </c>
      <c r="K85" s="102">
        <v>46</v>
      </c>
      <c r="L85" s="102">
        <v>47</v>
      </c>
      <c r="M85" s="102">
        <f t="shared" si="2"/>
        <v>345</v>
      </c>
      <c r="N85" s="96" t="str">
        <f t="shared" si="3"/>
        <v>B</v>
      </c>
    </row>
    <row r="86" spans="1:14" ht="15" customHeight="1" x14ac:dyDescent="0.15">
      <c r="A86" s="102">
        <v>75</v>
      </c>
      <c r="B86" s="96" t="s">
        <v>490</v>
      </c>
      <c r="C86" s="111" t="s">
        <v>352</v>
      </c>
      <c r="D86" s="112" t="s">
        <v>505</v>
      </c>
      <c r="E86" s="112" t="s">
        <v>506</v>
      </c>
      <c r="F86" s="102" t="s">
        <v>372</v>
      </c>
      <c r="G86" s="102">
        <v>177</v>
      </c>
      <c r="H86" s="102">
        <v>70</v>
      </c>
      <c r="I86" s="102">
        <v>63</v>
      </c>
      <c r="J86" s="102">
        <v>74</v>
      </c>
      <c r="K86" s="102">
        <v>77</v>
      </c>
      <c r="L86" s="102">
        <v>34</v>
      </c>
      <c r="M86" s="102">
        <f t="shared" si="2"/>
        <v>318</v>
      </c>
      <c r="N86" s="96" t="str">
        <f t="shared" si="3"/>
        <v>C</v>
      </c>
    </row>
    <row r="87" spans="1:14" ht="15" customHeight="1" x14ac:dyDescent="0.15">
      <c r="A87" s="102">
        <v>76</v>
      </c>
      <c r="B87" s="96" t="s">
        <v>490</v>
      </c>
      <c r="C87" s="111" t="s">
        <v>348</v>
      </c>
      <c r="D87" s="112" t="s">
        <v>507</v>
      </c>
      <c r="E87" s="112" t="s">
        <v>508</v>
      </c>
      <c r="F87" s="102" t="s">
        <v>351</v>
      </c>
      <c r="G87" s="102">
        <v>41</v>
      </c>
      <c r="H87" s="102">
        <v>68</v>
      </c>
      <c r="I87" s="102">
        <v>57</v>
      </c>
      <c r="J87" s="102">
        <v>56</v>
      </c>
      <c r="K87" s="102">
        <v>47</v>
      </c>
      <c r="L87" s="102">
        <v>76</v>
      </c>
      <c r="M87" s="102">
        <f t="shared" si="2"/>
        <v>304</v>
      </c>
      <c r="N87" s="96" t="str">
        <f t="shared" si="3"/>
        <v>C</v>
      </c>
    </row>
    <row r="88" spans="1:14" ht="15" customHeight="1" x14ac:dyDescent="0.15">
      <c r="A88" s="102">
        <v>77</v>
      </c>
      <c r="B88" s="96" t="s">
        <v>490</v>
      </c>
      <c r="C88" s="111" t="s">
        <v>352</v>
      </c>
      <c r="D88" s="112" t="s">
        <v>509</v>
      </c>
      <c r="E88" s="112" t="s">
        <v>510</v>
      </c>
      <c r="F88" s="102" t="s">
        <v>351</v>
      </c>
      <c r="G88" s="102">
        <v>202</v>
      </c>
      <c r="H88" s="102">
        <v>96</v>
      </c>
      <c r="I88" s="102">
        <v>85</v>
      </c>
      <c r="J88" s="102">
        <v>84</v>
      </c>
      <c r="K88" s="102">
        <v>87</v>
      </c>
      <c r="L88" s="102">
        <v>99</v>
      </c>
      <c r="M88" s="102">
        <f t="shared" si="2"/>
        <v>451</v>
      </c>
      <c r="N88" s="96" t="str">
        <f t="shared" si="3"/>
        <v>A</v>
      </c>
    </row>
    <row r="89" spans="1:14" ht="15" customHeight="1" x14ac:dyDescent="0.15">
      <c r="A89" s="102">
        <v>78</v>
      </c>
      <c r="B89" s="96" t="s">
        <v>490</v>
      </c>
      <c r="C89" s="111" t="s">
        <v>348</v>
      </c>
      <c r="D89" s="112" t="s">
        <v>511</v>
      </c>
      <c r="E89" s="112" t="s">
        <v>512</v>
      </c>
      <c r="F89" s="102" t="s">
        <v>372</v>
      </c>
      <c r="G89" s="102">
        <v>105</v>
      </c>
      <c r="H89" s="102">
        <v>77</v>
      </c>
      <c r="I89" s="102">
        <v>65</v>
      </c>
      <c r="J89" s="102">
        <v>67</v>
      </c>
      <c r="K89" s="102">
        <v>58</v>
      </c>
      <c r="L89" s="102">
        <v>91</v>
      </c>
      <c r="M89" s="102">
        <f t="shared" si="2"/>
        <v>358</v>
      </c>
      <c r="N89" s="96" t="str">
        <f t="shared" si="3"/>
        <v>B</v>
      </c>
    </row>
    <row r="90" spans="1:14" ht="15" customHeight="1" x14ac:dyDescent="0.15">
      <c r="A90" s="102">
        <v>79</v>
      </c>
      <c r="B90" s="96" t="s">
        <v>490</v>
      </c>
      <c r="C90" s="111" t="s">
        <v>348</v>
      </c>
      <c r="D90" s="112" t="s">
        <v>513</v>
      </c>
      <c r="E90" s="112" t="s">
        <v>514</v>
      </c>
      <c r="F90" s="102" t="s">
        <v>365</v>
      </c>
      <c r="G90" s="102">
        <v>22</v>
      </c>
      <c r="H90" s="102">
        <v>67</v>
      </c>
      <c r="I90" s="102">
        <v>85</v>
      </c>
      <c r="J90" s="102">
        <v>50</v>
      </c>
      <c r="K90" s="102">
        <v>70</v>
      </c>
      <c r="L90" s="102">
        <v>30</v>
      </c>
      <c r="M90" s="102">
        <f t="shared" si="2"/>
        <v>302</v>
      </c>
      <c r="N90" s="96" t="str">
        <f t="shared" si="3"/>
        <v>C</v>
      </c>
    </row>
    <row r="91" spans="1:14" ht="15" customHeight="1" x14ac:dyDescent="0.15">
      <c r="A91" s="102">
        <v>80</v>
      </c>
      <c r="B91" s="96" t="s">
        <v>490</v>
      </c>
      <c r="C91" s="111" t="s">
        <v>352</v>
      </c>
      <c r="D91" s="112" t="s">
        <v>515</v>
      </c>
      <c r="E91" s="112" t="s">
        <v>516</v>
      </c>
      <c r="F91" s="102" t="s">
        <v>351</v>
      </c>
      <c r="G91" s="102">
        <v>340</v>
      </c>
      <c r="H91" s="102">
        <v>97</v>
      </c>
      <c r="I91" s="102">
        <v>95</v>
      </c>
      <c r="J91" s="102">
        <v>90</v>
      </c>
      <c r="K91" s="102">
        <v>88</v>
      </c>
      <c r="L91" s="102">
        <v>82</v>
      </c>
      <c r="M91" s="102">
        <f t="shared" si="2"/>
        <v>452</v>
      </c>
      <c r="N91" s="96" t="str">
        <f t="shared" si="3"/>
        <v>A</v>
      </c>
    </row>
    <row r="92" spans="1:14" ht="15" customHeight="1" x14ac:dyDescent="0.15">
      <c r="A92" s="102">
        <v>81</v>
      </c>
      <c r="B92" s="96" t="s">
        <v>490</v>
      </c>
      <c r="C92" s="111" t="s">
        <v>352</v>
      </c>
      <c r="D92" s="112" t="s">
        <v>517</v>
      </c>
      <c r="E92" s="112" t="s">
        <v>518</v>
      </c>
      <c r="F92" s="102" t="s">
        <v>372</v>
      </c>
      <c r="G92" s="102">
        <v>101</v>
      </c>
      <c r="H92" s="102">
        <v>68</v>
      </c>
      <c r="I92" s="102">
        <v>80</v>
      </c>
      <c r="J92" s="102">
        <v>63</v>
      </c>
      <c r="K92" s="102">
        <v>58</v>
      </c>
      <c r="L92" s="102">
        <v>33</v>
      </c>
      <c r="M92" s="102">
        <f t="shared" si="2"/>
        <v>302</v>
      </c>
      <c r="N92" s="96" t="str">
        <f t="shared" si="3"/>
        <v>C</v>
      </c>
    </row>
    <row r="93" spans="1:14" ht="15" customHeight="1" x14ac:dyDescent="0.15">
      <c r="A93" s="102">
        <v>82</v>
      </c>
      <c r="B93" s="96" t="s">
        <v>490</v>
      </c>
      <c r="C93" s="111" t="s">
        <v>348</v>
      </c>
      <c r="D93" s="112" t="s">
        <v>519</v>
      </c>
      <c r="E93" s="112" t="s">
        <v>520</v>
      </c>
      <c r="F93" s="102" t="s">
        <v>372</v>
      </c>
      <c r="G93" s="102">
        <v>204</v>
      </c>
      <c r="H93" s="102">
        <v>85</v>
      </c>
      <c r="I93" s="102">
        <v>69</v>
      </c>
      <c r="J93" s="102">
        <v>65</v>
      </c>
      <c r="K93" s="102">
        <v>60</v>
      </c>
      <c r="L93" s="102">
        <v>70</v>
      </c>
      <c r="M93" s="102">
        <f t="shared" si="2"/>
        <v>349</v>
      </c>
      <c r="N93" s="96" t="str">
        <f t="shared" si="3"/>
        <v>B</v>
      </c>
    </row>
    <row r="94" spans="1:14" ht="15" customHeight="1" x14ac:dyDescent="0.15">
      <c r="A94" s="102">
        <v>83</v>
      </c>
      <c r="B94" s="96" t="s">
        <v>490</v>
      </c>
      <c r="C94" s="111" t="s">
        <v>348</v>
      </c>
      <c r="D94" s="112" t="s">
        <v>521</v>
      </c>
      <c r="E94" s="112" t="s">
        <v>522</v>
      </c>
      <c r="F94" s="102" t="s">
        <v>372</v>
      </c>
      <c r="G94" s="102">
        <v>43</v>
      </c>
      <c r="H94" s="102">
        <v>60</v>
      </c>
      <c r="I94" s="102">
        <v>54</v>
      </c>
      <c r="J94" s="102">
        <v>44</v>
      </c>
      <c r="K94" s="102">
        <v>24</v>
      </c>
      <c r="L94" s="102">
        <v>41</v>
      </c>
      <c r="M94" s="102">
        <f t="shared" si="2"/>
        <v>223</v>
      </c>
      <c r="N94" s="96" t="str">
        <f t="shared" si="3"/>
        <v>C</v>
      </c>
    </row>
    <row r="95" spans="1:14" ht="15" customHeight="1" x14ac:dyDescent="0.15">
      <c r="A95" s="102">
        <v>84</v>
      </c>
      <c r="B95" s="96" t="s">
        <v>490</v>
      </c>
      <c r="C95" s="111" t="s">
        <v>348</v>
      </c>
      <c r="D95" s="112" t="s">
        <v>523</v>
      </c>
      <c r="E95" s="112" t="s">
        <v>524</v>
      </c>
      <c r="F95" s="102" t="s">
        <v>372</v>
      </c>
      <c r="G95" s="102">
        <v>49</v>
      </c>
      <c r="H95" s="102">
        <v>47</v>
      </c>
      <c r="I95" s="102">
        <v>96</v>
      </c>
      <c r="J95" s="102">
        <v>53</v>
      </c>
      <c r="K95" s="102">
        <v>56</v>
      </c>
      <c r="L95" s="102">
        <v>24</v>
      </c>
      <c r="M95" s="102">
        <f t="shared" si="2"/>
        <v>276</v>
      </c>
      <c r="N95" s="96" t="str">
        <f t="shared" si="3"/>
        <v>C</v>
      </c>
    </row>
    <row r="96" spans="1:14" ht="15" customHeight="1" x14ac:dyDescent="0.15">
      <c r="A96" s="102">
        <v>85</v>
      </c>
      <c r="B96" s="96" t="s">
        <v>490</v>
      </c>
      <c r="C96" s="111" t="s">
        <v>352</v>
      </c>
      <c r="D96" s="112" t="s">
        <v>525</v>
      </c>
      <c r="E96" s="112" t="s">
        <v>526</v>
      </c>
      <c r="F96" s="102" t="s">
        <v>351</v>
      </c>
      <c r="G96" s="102">
        <v>374</v>
      </c>
      <c r="H96" s="102">
        <v>69</v>
      </c>
      <c r="I96" s="102">
        <v>72</v>
      </c>
      <c r="J96" s="102">
        <v>91</v>
      </c>
      <c r="K96" s="102">
        <v>88</v>
      </c>
      <c r="L96" s="102">
        <v>34</v>
      </c>
      <c r="M96" s="102">
        <f t="shared" si="2"/>
        <v>354</v>
      </c>
      <c r="N96" s="96" t="str">
        <f t="shared" si="3"/>
        <v>B</v>
      </c>
    </row>
    <row r="97" spans="1:14" ht="15" customHeight="1" x14ac:dyDescent="0.15">
      <c r="A97" s="102">
        <v>86</v>
      </c>
      <c r="B97" s="96" t="s">
        <v>490</v>
      </c>
      <c r="C97" s="111" t="s">
        <v>348</v>
      </c>
      <c r="D97" s="112" t="s">
        <v>527</v>
      </c>
      <c r="E97" s="112" t="s">
        <v>528</v>
      </c>
      <c r="F97" s="102" t="s">
        <v>355</v>
      </c>
      <c r="G97" s="102">
        <v>38</v>
      </c>
      <c r="H97" s="102">
        <v>95</v>
      </c>
      <c r="I97" s="102">
        <v>46</v>
      </c>
      <c r="J97" s="102">
        <v>30</v>
      </c>
      <c r="K97" s="102">
        <v>30</v>
      </c>
      <c r="L97" s="102">
        <v>88</v>
      </c>
      <c r="M97" s="102">
        <f t="shared" si="2"/>
        <v>289</v>
      </c>
      <c r="N97" s="96" t="str">
        <f t="shared" si="3"/>
        <v>C</v>
      </c>
    </row>
    <row r="98" spans="1:14" ht="15" customHeight="1" x14ac:dyDescent="0.15">
      <c r="A98" s="102">
        <v>87</v>
      </c>
      <c r="B98" s="96" t="s">
        <v>490</v>
      </c>
      <c r="C98" s="111" t="s">
        <v>352</v>
      </c>
      <c r="D98" s="112" t="s">
        <v>529</v>
      </c>
      <c r="E98" s="112" t="s">
        <v>530</v>
      </c>
      <c r="F98" s="102" t="s">
        <v>355</v>
      </c>
      <c r="G98" s="102">
        <v>21</v>
      </c>
      <c r="H98" s="102">
        <v>89</v>
      </c>
      <c r="I98" s="102">
        <v>65</v>
      </c>
      <c r="J98" s="102">
        <v>47</v>
      </c>
      <c r="K98" s="102">
        <v>29</v>
      </c>
      <c r="L98" s="102">
        <v>95</v>
      </c>
      <c r="M98" s="102">
        <f t="shared" si="2"/>
        <v>325</v>
      </c>
      <c r="N98" s="96" t="str">
        <f t="shared" si="3"/>
        <v>B</v>
      </c>
    </row>
    <row r="99" spans="1:14" ht="15" customHeight="1" x14ac:dyDescent="0.15">
      <c r="A99" s="102">
        <v>88</v>
      </c>
      <c r="B99" s="96" t="s">
        <v>490</v>
      </c>
      <c r="C99" s="111" t="s">
        <v>348</v>
      </c>
      <c r="D99" s="112" t="s">
        <v>531</v>
      </c>
      <c r="E99" s="112" t="s">
        <v>532</v>
      </c>
      <c r="F99" s="102" t="s">
        <v>365</v>
      </c>
      <c r="G99" s="102">
        <v>85</v>
      </c>
      <c r="H99" s="102">
        <v>93</v>
      </c>
      <c r="I99" s="102">
        <v>79</v>
      </c>
      <c r="J99" s="102">
        <v>87</v>
      </c>
      <c r="K99" s="102">
        <v>64</v>
      </c>
      <c r="L99" s="102">
        <v>76</v>
      </c>
      <c r="M99" s="102">
        <f t="shared" si="2"/>
        <v>399</v>
      </c>
      <c r="N99" s="96" t="str">
        <f t="shared" si="3"/>
        <v>B</v>
      </c>
    </row>
    <row r="100" spans="1:14" ht="15" customHeight="1" x14ac:dyDescent="0.15">
      <c r="A100" s="102">
        <v>89</v>
      </c>
      <c r="B100" s="96" t="s">
        <v>490</v>
      </c>
      <c r="C100" s="111" t="s">
        <v>348</v>
      </c>
      <c r="D100" s="112" t="s">
        <v>533</v>
      </c>
      <c r="E100" s="112" t="s">
        <v>534</v>
      </c>
      <c r="F100" s="102" t="s">
        <v>355</v>
      </c>
      <c r="G100" s="102">
        <v>90</v>
      </c>
      <c r="H100" s="102">
        <v>58</v>
      </c>
      <c r="I100" s="102">
        <v>90</v>
      </c>
      <c r="J100" s="102">
        <v>96</v>
      </c>
      <c r="K100" s="102">
        <v>88</v>
      </c>
      <c r="L100" s="102">
        <v>25</v>
      </c>
      <c r="M100" s="102">
        <f t="shared" si="2"/>
        <v>357</v>
      </c>
      <c r="N100" s="96" t="str">
        <f t="shared" si="3"/>
        <v>B</v>
      </c>
    </row>
    <row r="101" spans="1:14" ht="15" customHeight="1" x14ac:dyDescent="0.15">
      <c r="A101" s="102">
        <v>90</v>
      </c>
      <c r="B101" s="96" t="s">
        <v>490</v>
      </c>
      <c r="C101" s="111" t="s">
        <v>352</v>
      </c>
      <c r="D101" s="112" t="s">
        <v>535</v>
      </c>
      <c r="E101" s="112" t="s">
        <v>536</v>
      </c>
      <c r="F101" s="102" t="s">
        <v>355</v>
      </c>
      <c r="G101" s="102">
        <v>220</v>
      </c>
      <c r="H101" s="102">
        <v>93</v>
      </c>
      <c r="I101" s="102">
        <v>92</v>
      </c>
      <c r="J101" s="102">
        <v>47</v>
      </c>
      <c r="K101" s="102">
        <v>33</v>
      </c>
      <c r="L101" s="102">
        <v>96</v>
      </c>
      <c r="M101" s="102">
        <f t="shared" si="2"/>
        <v>361</v>
      </c>
      <c r="N101" s="96" t="str">
        <f t="shared" si="3"/>
        <v>B</v>
      </c>
    </row>
    <row r="102" spans="1:14" ht="15" customHeight="1" x14ac:dyDescent="0.15">
      <c r="A102" s="102">
        <v>91</v>
      </c>
      <c r="B102" s="96" t="s">
        <v>490</v>
      </c>
      <c r="C102" s="111" t="s">
        <v>352</v>
      </c>
      <c r="D102" s="112" t="s">
        <v>537</v>
      </c>
      <c r="E102" s="112" t="s">
        <v>538</v>
      </c>
      <c r="F102" s="102" t="s">
        <v>351</v>
      </c>
      <c r="G102" s="102">
        <v>35</v>
      </c>
      <c r="H102" s="102">
        <v>99</v>
      </c>
      <c r="I102" s="102">
        <v>45</v>
      </c>
      <c r="J102" s="102">
        <v>79</v>
      </c>
      <c r="K102" s="102">
        <v>83</v>
      </c>
      <c r="L102" s="102">
        <v>32</v>
      </c>
      <c r="M102" s="102">
        <f t="shared" si="2"/>
        <v>338</v>
      </c>
      <c r="N102" s="96" t="str">
        <f t="shared" si="3"/>
        <v>B</v>
      </c>
    </row>
    <row r="103" spans="1:14" x14ac:dyDescent="0.15">
      <c r="A103" s="102">
        <v>92</v>
      </c>
      <c r="B103" s="96" t="s">
        <v>490</v>
      </c>
      <c r="C103" s="111" t="s">
        <v>348</v>
      </c>
      <c r="D103" s="112" t="s">
        <v>539</v>
      </c>
      <c r="E103" s="112" t="s">
        <v>540</v>
      </c>
      <c r="F103" s="102" t="s">
        <v>360</v>
      </c>
      <c r="G103" s="102">
        <v>44</v>
      </c>
      <c r="H103" s="102">
        <v>47</v>
      </c>
      <c r="I103" s="102">
        <v>80</v>
      </c>
      <c r="J103" s="102">
        <v>51</v>
      </c>
      <c r="K103" s="102">
        <v>59</v>
      </c>
      <c r="L103" s="102">
        <v>32</v>
      </c>
      <c r="M103" s="102">
        <f t="shared" si="2"/>
        <v>269</v>
      </c>
      <c r="N103" s="96" t="str">
        <f t="shared" si="3"/>
        <v>C</v>
      </c>
    </row>
    <row r="104" spans="1:14" x14ac:dyDescent="0.15">
      <c r="A104" s="102">
        <v>93</v>
      </c>
      <c r="B104" s="96" t="s">
        <v>490</v>
      </c>
      <c r="C104" s="111" t="s">
        <v>348</v>
      </c>
      <c r="D104" s="112" t="s">
        <v>541</v>
      </c>
      <c r="E104" s="112" t="s">
        <v>542</v>
      </c>
      <c r="F104" s="102" t="s">
        <v>365</v>
      </c>
      <c r="G104" s="102">
        <v>280</v>
      </c>
      <c r="H104" s="102">
        <v>100</v>
      </c>
      <c r="I104" s="102">
        <v>96</v>
      </c>
      <c r="J104" s="102">
        <v>99</v>
      </c>
      <c r="K104" s="102">
        <v>98</v>
      </c>
      <c r="L104" s="102">
        <v>67</v>
      </c>
      <c r="M104" s="102">
        <f t="shared" si="2"/>
        <v>460</v>
      </c>
      <c r="N104" s="96" t="str">
        <f t="shared" si="3"/>
        <v>A</v>
      </c>
    </row>
    <row r="105" spans="1:14" x14ac:dyDescent="0.15">
      <c r="A105" s="102">
        <v>94</v>
      </c>
      <c r="B105" s="96" t="s">
        <v>490</v>
      </c>
      <c r="C105" s="111" t="s">
        <v>352</v>
      </c>
      <c r="D105" s="112" t="s">
        <v>543</v>
      </c>
      <c r="E105" s="112" t="s">
        <v>544</v>
      </c>
      <c r="F105" s="102" t="s">
        <v>360</v>
      </c>
      <c r="G105" s="102">
        <v>63</v>
      </c>
      <c r="H105" s="102">
        <v>61</v>
      </c>
      <c r="I105" s="102">
        <v>90</v>
      </c>
      <c r="J105" s="102">
        <v>72</v>
      </c>
      <c r="K105" s="102">
        <v>73</v>
      </c>
      <c r="L105" s="102">
        <v>36</v>
      </c>
      <c r="M105" s="102">
        <f t="shared" si="2"/>
        <v>332</v>
      </c>
      <c r="N105" s="96" t="str">
        <f t="shared" si="3"/>
        <v>B</v>
      </c>
    </row>
    <row r="106" spans="1:14" x14ac:dyDescent="0.15">
      <c r="A106" s="102">
        <v>95</v>
      </c>
      <c r="B106" s="96" t="s">
        <v>490</v>
      </c>
      <c r="C106" s="111" t="s">
        <v>352</v>
      </c>
      <c r="D106" s="112" t="s">
        <v>545</v>
      </c>
      <c r="E106" s="112" t="s">
        <v>546</v>
      </c>
      <c r="F106" s="102" t="s">
        <v>355</v>
      </c>
      <c r="G106" s="102">
        <v>117</v>
      </c>
      <c r="H106" s="102">
        <v>69</v>
      </c>
      <c r="I106" s="102">
        <v>70</v>
      </c>
      <c r="J106" s="102">
        <v>45</v>
      </c>
      <c r="K106" s="102">
        <v>25</v>
      </c>
      <c r="L106" s="102">
        <v>80</v>
      </c>
      <c r="M106" s="102">
        <f t="shared" si="2"/>
        <v>289</v>
      </c>
      <c r="N106" s="96" t="str">
        <f t="shared" si="3"/>
        <v>C</v>
      </c>
    </row>
    <row r="107" spans="1:14" x14ac:dyDescent="0.15">
      <c r="A107" s="102">
        <v>96</v>
      </c>
      <c r="B107" s="96" t="s">
        <v>490</v>
      </c>
      <c r="C107" s="111" t="s">
        <v>348</v>
      </c>
      <c r="D107" s="112" t="s">
        <v>547</v>
      </c>
      <c r="E107" s="112" t="s">
        <v>548</v>
      </c>
      <c r="F107" s="102" t="s">
        <v>355</v>
      </c>
      <c r="G107" s="102">
        <v>49</v>
      </c>
      <c r="H107" s="102">
        <v>69</v>
      </c>
      <c r="I107" s="102">
        <v>64</v>
      </c>
      <c r="J107" s="102">
        <v>48</v>
      </c>
      <c r="K107" s="102">
        <v>21</v>
      </c>
      <c r="L107" s="102">
        <v>46</v>
      </c>
      <c r="M107" s="102">
        <f t="shared" si="2"/>
        <v>248</v>
      </c>
      <c r="N107" s="96" t="str">
        <f t="shared" si="3"/>
        <v>C</v>
      </c>
    </row>
    <row r="108" spans="1:14" x14ac:dyDescent="0.15">
      <c r="A108" s="102">
        <v>97</v>
      </c>
      <c r="B108" s="96" t="s">
        <v>490</v>
      </c>
      <c r="C108" s="111" t="s">
        <v>348</v>
      </c>
      <c r="D108" s="112" t="s">
        <v>549</v>
      </c>
      <c r="E108" s="112" t="s">
        <v>550</v>
      </c>
      <c r="F108" s="102" t="s">
        <v>365</v>
      </c>
      <c r="G108" s="102">
        <v>151</v>
      </c>
      <c r="H108" s="102">
        <v>94</v>
      </c>
      <c r="I108" s="102">
        <v>94</v>
      </c>
      <c r="J108" s="102">
        <v>31</v>
      </c>
      <c r="K108" s="102">
        <v>37</v>
      </c>
      <c r="L108" s="102">
        <v>32</v>
      </c>
      <c r="M108" s="102">
        <f t="shared" ref="M108:M111" si="4">SUM(H108:L108)</f>
        <v>288</v>
      </c>
      <c r="N108" s="96" t="str">
        <f t="shared" si="3"/>
        <v>C</v>
      </c>
    </row>
    <row r="109" spans="1:14" x14ac:dyDescent="0.15">
      <c r="A109" s="102">
        <v>98</v>
      </c>
      <c r="B109" s="96" t="s">
        <v>490</v>
      </c>
      <c r="C109" s="111" t="s">
        <v>348</v>
      </c>
      <c r="D109" s="112" t="s">
        <v>551</v>
      </c>
      <c r="E109" s="112" t="s">
        <v>552</v>
      </c>
      <c r="F109" s="102" t="s">
        <v>365</v>
      </c>
      <c r="G109" s="102">
        <v>338</v>
      </c>
      <c r="H109" s="102">
        <v>63</v>
      </c>
      <c r="I109" s="102">
        <v>80</v>
      </c>
      <c r="J109" s="102">
        <v>91</v>
      </c>
      <c r="K109" s="102">
        <v>68</v>
      </c>
      <c r="L109" s="102">
        <v>92</v>
      </c>
      <c r="M109" s="102">
        <f t="shared" si="4"/>
        <v>394</v>
      </c>
      <c r="N109" s="96" t="str">
        <f t="shared" si="3"/>
        <v>B</v>
      </c>
    </row>
    <row r="110" spans="1:14" x14ac:dyDescent="0.15">
      <c r="A110" s="102">
        <v>99</v>
      </c>
      <c r="B110" s="96" t="s">
        <v>490</v>
      </c>
      <c r="C110" s="111" t="s">
        <v>352</v>
      </c>
      <c r="D110" s="112" t="s">
        <v>553</v>
      </c>
      <c r="E110" s="112" t="s">
        <v>554</v>
      </c>
      <c r="F110" s="102" t="s">
        <v>365</v>
      </c>
      <c r="G110" s="102">
        <v>347</v>
      </c>
      <c r="H110" s="102">
        <v>78</v>
      </c>
      <c r="I110" s="102">
        <v>89</v>
      </c>
      <c r="J110" s="102">
        <v>71</v>
      </c>
      <c r="K110" s="102">
        <v>79</v>
      </c>
      <c r="L110" s="102">
        <v>76</v>
      </c>
      <c r="M110" s="102">
        <f t="shared" si="4"/>
        <v>393</v>
      </c>
      <c r="N110" s="96" t="str">
        <f t="shared" si="3"/>
        <v>B</v>
      </c>
    </row>
    <row r="111" spans="1:14" x14ac:dyDescent="0.15">
      <c r="A111" s="102">
        <v>100</v>
      </c>
      <c r="B111" s="96" t="s">
        <v>490</v>
      </c>
      <c r="C111" s="111" t="s">
        <v>352</v>
      </c>
      <c r="D111" s="112" t="s">
        <v>555</v>
      </c>
      <c r="E111" s="112" t="s">
        <v>556</v>
      </c>
      <c r="F111" s="102" t="s">
        <v>355</v>
      </c>
      <c r="G111" s="102">
        <v>390</v>
      </c>
      <c r="H111" s="102">
        <v>87</v>
      </c>
      <c r="I111" s="102">
        <v>89</v>
      </c>
      <c r="J111" s="102">
        <v>57</v>
      </c>
      <c r="K111" s="102">
        <v>39</v>
      </c>
      <c r="L111" s="102">
        <v>85</v>
      </c>
      <c r="M111" s="102">
        <f t="shared" si="4"/>
        <v>357</v>
      </c>
      <c r="N111" s="96" t="str">
        <f t="shared" si="3"/>
        <v>B</v>
      </c>
    </row>
  </sheetData>
  <phoneticPr fontId="9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B2C0F-1097-420E-BC8C-9844FA36732D}">
  <sheetPr>
    <tabColor theme="9" tint="0.79998168889431442"/>
  </sheetPr>
  <dimension ref="A1:S28"/>
  <sheetViews>
    <sheetView showGridLines="0" workbookViewId="0">
      <selection activeCell="T18" sqref="T18"/>
    </sheetView>
  </sheetViews>
  <sheetFormatPr defaultRowHeight="15.75" x14ac:dyDescent="0.15"/>
  <cols>
    <col min="1" max="1" width="1.875" style="113" customWidth="1"/>
    <col min="2" max="16384" width="9" style="114"/>
  </cols>
  <sheetData>
    <row r="1" spans="2:19" s="113" customFormat="1" ht="25.5" customHeight="1" x14ac:dyDescent="0.15">
      <c r="B1" s="181" t="s">
        <v>560</v>
      </c>
      <c r="C1" s="203"/>
      <c r="D1" s="203"/>
      <c r="E1" s="204"/>
      <c r="G1" s="117" t="s">
        <v>561</v>
      </c>
      <c r="N1" s="205"/>
    </row>
    <row r="2" spans="2:19" s="113" customFormat="1" ht="9.75" customHeight="1" x14ac:dyDescent="0.15">
      <c r="B2" s="181"/>
      <c r="C2" s="203"/>
      <c r="D2" s="203"/>
      <c r="E2" s="204"/>
      <c r="G2" s="117"/>
      <c r="N2" s="205"/>
    </row>
    <row r="3" spans="2:19" s="113" customFormat="1" ht="18" customHeight="1" x14ac:dyDescent="0.15">
      <c r="B3" s="206" t="s">
        <v>562</v>
      </c>
    </row>
    <row r="4" spans="2:19" x14ac:dyDescent="0.15">
      <c r="B4" s="118"/>
      <c r="C4" s="118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</row>
    <row r="5" spans="2:19" x14ac:dyDescent="0.15">
      <c r="B5" s="114" t="s">
        <v>689</v>
      </c>
      <c r="C5" s="118"/>
      <c r="D5" s="118"/>
      <c r="E5" s="118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</row>
    <row r="6" spans="2:19" x14ac:dyDescent="0.15">
      <c r="B6" s="117" t="s">
        <v>162</v>
      </c>
      <c r="C6" s="118" t="s">
        <v>563</v>
      </c>
      <c r="D6" s="118"/>
      <c r="E6" s="118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</row>
    <row r="7" spans="2:19" x14ac:dyDescent="0.15">
      <c r="B7" s="118"/>
      <c r="C7" s="118" t="s">
        <v>564</v>
      </c>
      <c r="D7" s="118"/>
      <c r="E7" s="118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</row>
    <row r="8" spans="2:19" x14ac:dyDescent="0.15"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</row>
    <row r="9" spans="2:19" x14ac:dyDescent="0.15">
      <c r="B9" s="113"/>
      <c r="C9" s="113"/>
      <c r="D9" s="113"/>
      <c r="E9" s="113"/>
      <c r="F9" s="113"/>
      <c r="G9" s="113"/>
      <c r="H9" s="113"/>
      <c r="I9" s="113"/>
      <c r="J9" s="113" t="s">
        <v>565</v>
      </c>
      <c r="K9" s="113"/>
      <c r="L9" s="113"/>
      <c r="M9" s="113"/>
      <c r="N9" s="113"/>
      <c r="O9" s="113"/>
      <c r="P9" s="113"/>
      <c r="Q9" s="113"/>
      <c r="R9" s="113"/>
      <c r="S9" s="113"/>
    </row>
    <row r="10" spans="2:19" x14ac:dyDescent="0.15"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</row>
    <row r="11" spans="2:19" x14ac:dyDescent="0.15"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</row>
    <row r="12" spans="2:19" x14ac:dyDescent="0.15">
      <c r="B12" s="113"/>
      <c r="C12" s="113"/>
      <c r="D12" s="113"/>
      <c r="E12" s="113"/>
      <c r="F12" s="113"/>
      <c r="G12" s="113"/>
      <c r="H12" s="113"/>
      <c r="I12" s="113"/>
      <c r="J12" s="113" t="s">
        <v>566</v>
      </c>
      <c r="K12" s="113"/>
      <c r="L12" s="113"/>
      <c r="M12" s="113"/>
      <c r="N12" s="113"/>
      <c r="O12" s="113"/>
      <c r="P12" s="113"/>
      <c r="Q12" s="113"/>
      <c r="R12" s="113"/>
      <c r="S12" s="113"/>
    </row>
    <row r="13" spans="2:19" x14ac:dyDescent="0.15"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</row>
    <row r="14" spans="2:19" x14ac:dyDescent="0.15"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</row>
    <row r="15" spans="2:19" x14ac:dyDescent="0.15">
      <c r="B15" s="114" t="s">
        <v>690</v>
      </c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</row>
    <row r="16" spans="2:19" x14ac:dyDescent="0.15">
      <c r="B16" s="117" t="s">
        <v>162</v>
      </c>
      <c r="C16" s="118" t="s">
        <v>567</v>
      </c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</row>
    <row r="17" spans="2:19" x14ac:dyDescent="0.15">
      <c r="B17" s="118"/>
      <c r="C17" s="114" t="s">
        <v>568</v>
      </c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</row>
    <row r="18" spans="2:19" x14ac:dyDescent="0.15">
      <c r="B18" s="113"/>
      <c r="C18" s="118" t="s">
        <v>569</v>
      </c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</row>
    <row r="19" spans="2:19" x14ac:dyDescent="0.15">
      <c r="B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</row>
    <row r="20" spans="2:19" x14ac:dyDescent="0.15"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</row>
    <row r="21" spans="2:19" x14ac:dyDescent="0.15"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</row>
    <row r="22" spans="2:19" x14ac:dyDescent="0.15"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</row>
    <row r="23" spans="2:19" x14ac:dyDescent="0.15"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</row>
    <row r="24" spans="2:19" x14ac:dyDescent="0.15"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</row>
    <row r="25" spans="2:19" x14ac:dyDescent="0.15"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</row>
    <row r="26" spans="2:19" x14ac:dyDescent="0.15"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</row>
    <row r="27" spans="2:19" x14ac:dyDescent="0.15"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</row>
    <row r="28" spans="2:19" x14ac:dyDescent="0.15"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</row>
  </sheetData>
  <phoneticPr fontId="9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DF30F-49AD-4644-BD4F-15D743DD5F93}">
  <sheetPr>
    <tabColor theme="9" tint="0.79998168889431442"/>
  </sheetPr>
  <dimension ref="A1:S36"/>
  <sheetViews>
    <sheetView showGridLines="0" workbookViewId="0">
      <selection activeCell="D32" sqref="D32"/>
    </sheetView>
  </sheetViews>
  <sheetFormatPr defaultColWidth="9" defaultRowHeight="15.75" x14ac:dyDescent="0.15"/>
  <cols>
    <col min="1" max="1" width="1.875" style="113" customWidth="1"/>
    <col min="2" max="14" width="9" style="114"/>
    <col min="15" max="15" width="16.75" style="114" customWidth="1"/>
    <col min="16" max="16384" width="9" style="114"/>
  </cols>
  <sheetData>
    <row r="1" spans="2:18" s="113" customFormat="1" ht="25.5" customHeight="1" x14ac:dyDescent="0.15">
      <c r="B1" s="181" t="s">
        <v>570</v>
      </c>
      <c r="C1" s="203"/>
      <c r="D1" s="203"/>
      <c r="E1" s="204"/>
      <c r="G1" s="117" t="s">
        <v>561</v>
      </c>
      <c r="N1" s="205"/>
    </row>
    <row r="2" spans="2:18" s="113" customFormat="1" ht="9.75" customHeight="1" x14ac:dyDescent="0.15">
      <c r="B2" s="181"/>
      <c r="C2" s="203"/>
      <c r="D2" s="203"/>
      <c r="E2" s="204"/>
      <c r="G2" s="117"/>
      <c r="N2" s="205"/>
    </row>
    <row r="3" spans="2:18" s="113" customFormat="1" ht="18" customHeight="1" x14ac:dyDescent="0.15">
      <c r="B3" s="206" t="s">
        <v>571</v>
      </c>
    </row>
    <row r="4" spans="2:18" ht="16.5" x14ac:dyDescent="0.15">
      <c r="B4" s="118"/>
      <c r="C4" s="118"/>
      <c r="D4" s="113"/>
      <c r="E4" s="113"/>
      <c r="F4" s="113"/>
      <c r="G4" s="113"/>
      <c r="H4" s="113"/>
      <c r="I4" s="113"/>
      <c r="J4" s="113"/>
      <c r="L4" s="113"/>
      <c r="M4" s="116" t="s">
        <v>572</v>
      </c>
      <c r="N4" s="113"/>
      <c r="O4" s="113"/>
      <c r="P4" s="113"/>
      <c r="Q4" s="113"/>
      <c r="R4" s="113"/>
    </row>
    <row r="5" spans="2:18" x14ac:dyDescent="0.15">
      <c r="B5" s="114" t="s">
        <v>573</v>
      </c>
      <c r="C5" s="118"/>
      <c r="D5" s="118"/>
      <c r="E5" s="118"/>
      <c r="F5" s="113"/>
      <c r="G5" s="113"/>
      <c r="H5" s="113"/>
      <c r="I5" s="113"/>
      <c r="J5" s="113"/>
      <c r="L5" s="113"/>
      <c r="M5" s="113"/>
      <c r="N5" s="113"/>
      <c r="O5" s="113"/>
      <c r="P5" s="113"/>
      <c r="Q5" s="113"/>
      <c r="R5" s="113"/>
    </row>
    <row r="6" spans="2:18" x14ac:dyDescent="0.15">
      <c r="B6" s="117" t="s">
        <v>162</v>
      </c>
      <c r="C6" s="118" t="s">
        <v>563</v>
      </c>
      <c r="D6" s="118"/>
      <c r="E6" s="118"/>
      <c r="F6" s="113"/>
      <c r="G6" s="113"/>
      <c r="H6" s="113"/>
      <c r="I6" s="113"/>
      <c r="J6" s="113"/>
      <c r="K6" s="89" t="s">
        <v>311</v>
      </c>
      <c r="N6" s="113"/>
      <c r="O6" s="90" t="s">
        <v>312</v>
      </c>
      <c r="P6" s="91"/>
      <c r="Q6" s="91"/>
      <c r="R6" s="113"/>
    </row>
    <row r="7" spans="2:18" x14ac:dyDescent="0.15">
      <c r="B7" s="118"/>
      <c r="C7" s="118" t="s">
        <v>574</v>
      </c>
      <c r="D7" s="118"/>
      <c r="E7" s="118"/>
      <c r="F7" s="113"/>
      <c r="G7" s="113"/>
      <c r="H7" s="113"/>
      <c r="I7" s="113"/>
      <c r="J7" s="113"/>
      <c r="K7" s="94" t="s">
        <v>313</v>
      </c>
      <c r="L7" s="95" t="s">
        <v>314</v>
      </c>
      <c r="M7" s="96" t="s">
        <v>315</v>
      </c>
      <c r="N7" s="113"/>
      <c r="O7" s="94" t="s">
        <v>316</v>
      </c>
      <c r="P7" s="95" t="s">
        <v>317</v>
      </c>
      <c r="Q7" s="113"/>
    </row>
    <row r="8" spans="2:18" x14ac:dyDescent="0.15">
      <c r="B8" s="118"/>
      <c r="C8" s="118"/>
      <c r="D8" s="118"/>
      <c r="E8" s="118"/>
      <c r="F8" s="113"/>
      <c r="G8" s="113"/>
      <c r="H8" s="113"/>
      <c r="I8" s="113"/>
      <c r="J8" s="113"/>
      <c r="K8" s="97" t="s">
        <v>320</v>
      </c>
      <c r="L8" s="98">
        <v>13</v>
      </c>
      <c r="M8" s="98">
        <v>11</v>
      </c>
      <c r="N8" s="113"/>
      <c r="O8" s="99" t="s">
        <v>321</v>
      </c>
      <c r="P8" s="98">
        <v>7</v>
      </c>
      <c r="Q8" s="113"/>
    </row>
    <row r="9" spans="2:18" x14ac:dyDescent="0.15">
      <c r="B9" s="118"/>
      <c r="C9" s="118"/>
      <c r="D9" s="118"/>
      <c r="E9" s="118"/>
      <c r="F9" s="118"/>
      <c r="G9" s="118"/>
      <c r="H9" s="118"/>
      <c r="I9" s="118"/>
      <c r="J9" s="118"/>
      <c r="K9" s="97" t="s">
        <v>323</v>
      </c>
      <c r="L9" s="98">
        <v>5</v>
      </c>
      <c r="M9" s="98">
        <v>12</v>
      </c>
      <c r="N9" s="113"/>
      <c r="O9" s="99" t="s">
        <v>575</v>
      </c>
      <c r="P9" s="98">
        <v>22</v>
      </c>
      <c r="Q9" s="113"/>
    </row>
    <row r="10" spans="2:18" x14ac:dyDescent="0.15">
      <c r="B10" s="113"/>
      <c r="C10" s="113"/>
      <c r="D10" s="113"/>
      <c r="E10" s="113"/>
      <c r="F10" s="113"/>
      <c r="G10" s="113"/>
      <c r="H10" s="113"/>
      <c r="I10" s="113"/>
      <c r="J10" s="113"/>
      <c r="K10" s="97" t="s">
        <v>326</v>
      </c>
      <c r="L10" s="100">
        <v>6</v>
      </c>
      <c r="M10" s="101">
        <v>16</v>
      </c>
      <c r="N10" s="113"/>
      <c r="O10" s="99" t="s">
        <v>576</v>
      </c>
      <c r="P10" s="101">
        <v>37</v>
      </c>
      <c r="Q10" s="113"/>
    </row>
    <row r="11" spans="2:18" x14ac:dyDescent="0.15">
      <c r="B11" s="113"/>
      <c r="C11" s="113"/>
      <c r="D11" s="113"/>
      <c r="E11" s="113"/>
      <c r="F11" s="113"/>
      <c r="G11" s="113"/>
      <c r="H11" s="113"/>
      <c r="I11" s="113"/>
      <c r="J11" s="113"/>
      <c r="K11" s="97" t="s">
        <v>328</v>
      </c>
      <c r="L11" s="100">
        <v>15</v>
      </c>
      <c r="M11" s="101">
        <v>14</v>
      </c>
      <c r="N11" s="113"/>
      <c r="O11" s="99" t="s">
        <v>577</v>
      </c>
      <c r="P11" s="101">
        <v>29</v>
      </c>
      <c r="Q11" s="113"/>
    </row>
    <row r="12" spans="2:18" x14ac:dyDescent="0.15">
      <c r="B12" s="113"/>
      <c r="C12" s="113"/>
      <c r="D12" s="113"/>
      <c r="E12" s="113"/>
      <c r="F12" s="113"/>
      <c r="G12" s="113"/>
      <c r="H12" s="113"/>
      <c r="I12" s="113"/>
      <c r="J12" s="113"/>
      <c r="K12" s="97" t="s">
        <v>330</v>
      </c>
      <c r="L12" s="100">
        <v>3</v>
      </c>
      <c r="M12" s="101">
        <v>5</v>
      </c>
      <c r="N12" s="113"/>
      <c r="O12" s="99" t="s">
        <v>331</v>
      </c>
      <c r="P12" s="98">
        <v>5</v>
      </c>
      <c r="Q12" s="113"/>
    </row>
    <row r="13" spans="2:18" x14ac:dyDescent="0.15">
      <c r="B13" s="113"/>
      <c r="C13" s="113"/>
      <c r="D13" s="113"/>
      <c r="E13" s="113"/>
      <c r="F13" s="113"/>
      <c r="G13" s="113"/>
      <c r="H13" s="113"/>
      <c r="I13" s="113"/>
      <c r="J13" s="113"/>
      <c r="R13" s="113"/>
    </row>
    <row r="14" spans="2:18" x14ac:dyDescent="0.15">
      <c r="C14" s="113"/>
      <c r="D14" s="113"/>
      <c r="E14" s="113"/>
      <c r="F14" s="113"/>
      <c r="G14" s="113"/>
      <c r="H14" s="113"/>
      <c r="I14" s="113"/>
      <c r="J14" s="113"/>
      <c r="R14" s="113"/>
    </row>
    <row r="15" spans="2:18" x14ac:dyDescent="0.15">
      <c r="B15" s="117"/>
      <c r="C15" s="118"/>
      <c r="D15" s="113"/>
      <c r="E15" s="113"/>
      <c r="F15" s="113"/>
      <c r="G15" s="113"/>
      <c r="H15" s="113"/>
      <c r="I15" s="113"/>
      <c r="J15" s="113"/>
      <c r="R15" s="113"/>
    </row>
    <row r="16" spans="2:18" x14ac:dyDescent="0.15">
      <c r="B16" s="118"/>
      <c r="C16" s="118" t="s">
        <v>578</v>
      </c>
      <c r="D16" s="113"/>
      <c r="E16" s="113"/>
      <c r="F16" s="113"/>
      <c r="G16" s="113"/>
      <c r="H16" s="118" t="s">
        <v>579</v>
      </c>
      <c r="I16" s="113"/>
      <c r="J16" s="113"/>
      <c r="N16" s="114" t="s">
        <v>580</v>
      </c>
      <c r="R16" s="113"/>
    </row>
    <row r="17" spans="2:19" x14ac:dyDescent="0.15">
      <c r="C17" s="118" t="s">
        <v>581</v>
      </c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</row>
    <row r="18" spans="2:19" x14ac:dyDescent="0.15">
      <c r="B18" s="117"/>
      <c r="C18" s="118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</row>
    <row r="19" spans="2:19" x14ac:dyDescent="0.15">
      <c r="B19" s="118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</row>
    <row r="20" spans="2:19" x14ac:dyDescent="0.15"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</row>
    <row r="21" spans="2:19" x14ac:dyDescent="0.15">
      <c r="B21" s="117"/>
      <c r="C21" s="118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</row>
    <row r="22" spans="2:19" x14ac:dyDescent="0.15">
      <c r="B22" s="118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</row>
    <row r="23" spans="2:19" x14ac:dyDescent="0.15">
      <c r="B23" s="117"/>
      <c r="C23" s="118"/>
      <c r="D23" s="113"/>
      <c r="E23" s="113"/>
      <c r="F23" s="113"/>
      <c r="G23" s="113"/>
      <c r="H23" s="113"/>
      <c r="I23" s="113"/>
      <c r="J23" s="113"/>
      <c r="K23" s="207"/>
      <c r="L23" s="113"/>
      <c r="M23" s="113"/>
      <c r="N23" s="113"/>
      <c r="O23" s="113"/>
      <c r="P23" s="113"/>
      <c r="Q23" s="113"/>
      <c r="R23" s="113"/>
      <c r="S23" s="113"/>
    </row>
    <row r="24" spans="2:19" x14ac:dyDescent="0.15">
      <c r="B24" s="118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</row>
    <row r="25" spans="2:19" x14ac:dyDescent="0.15">
      <c r="B25" s="117"/>
      <c r="C25" s="118"/>
      <c r="D25" s="113"/>
      <c r="E25" s="113"/>
      <c r="F25" s="113"/>
      <c r="G25" s="113"/>
      <c r="H25" s="113"/>
      <c r="I25" s="113"/>
      <c r="J25" s="113"/>
      <c r="R25" s="113"/>
      <c r="S25" s="113"/>
    </row>
    <row r="26" spans="2:19" x14ac:dyDescent="0.15">
      <c r="B26" s="118"/>
      <c r="D26" s="113"/>
      <c r="E26" s="113"/>
      <c r="F26" s="113"/>
      <c r="G26" s="113"/>
      <c r="H26" s="113"/>
      <c r="I26" s="113"/>
      <c r="J26" s="113"/>
      <c r="R26" s="113"/>
      <c r="S26" s="113"/>
    </row>
    <row r="27" spans="2:19" x14ac:dyDescent="0.15">
      <c r="C27" s="113"/>
      <c r="D27" s="113"/>
      <c r="E27" s="113"/>
      <c r="F27" s="113"/>
      <c r="G27" s="113"/>
      <c r="H27" s="113"/>
      <c r="I27" s="113"/>
      <c r="J27" s="113"/>
      <c r="R27" s="113"/>
      <c r="S27" s="113"/>
    </row>
    <row r="28" spans="2:19" x14ac:dyDescent="0.15">
      <c r="B28" s="117"/>
      <c r="C28" s="118"/>
      <c r="D28" s="113"/>
      <c r="E28" s="113"/>
      <c r="F28" s="113"/>
      <c r="G28" s="113"/>
      <c r="H28" s="113"/>
      <c r="I28" s="113"/>
      <c r="J28" s="113"/>
      <c r="R28" s="113"/>
      <c r="S28" s="113"/>
    </row>
    <row r="29" spans="2:19" x14ac:dyDescent="0.15">
      <c r="C29" s="113"/>
      <c r="D29" s="113"/>
      <c r="E29" s="113"/>
      <c r="F29" s="113"/>
      <c r="G29" s="113"/>
      <c r="H29" s="113"/>
      <c r="I29" s="113"/>
      <c r="J29" s="113"/>
      <c r="R29" s="113"/>
      <c r="S29" s="113"/>
    </row>
    <row r="30" spans="2:19" x14ac:dyDescent="0.15">
      <c r="B30" s="117"/>
      <c r="C30" s="118"/>
      <c r="D30" s="113"/>
      <c r="E30" s="113"/>
      <c r="F30" s="113"/>
      <c r="G30" s="113"/>
      <c r="H30" s="113"/>
      <c r="I30" s="113"/>
      <c r="J30" s="113"/>
      <c r="R30" s="113"/>
      <c r="S30" s="113"/>
    </row>
    <row r="31" spans="2:19" x14ac:dyDescent="0.15">
      <c r="C31" s="113"/>
      <c r="D31" s="113"/>
      <c r="E31" s="113"/>
      <c r="F31" s="113"/>
      <c r="G31" s="113"/>
      <c r="H31" s="113"/>
      <c r="I31" s="113"/>
      <c r="J31" s="113"/>
      <c r="R31" s="113"/>
      <c r="S31" s="113"/>
    </row>
    <row r="32" spans="2:19" x14ac:dyDescent="0.15">
      <c r="B32" s="117"/>
      <c r="C32" s="118"/>
      <c r="D32" s="113"/>
      <c r="E32" s="113"/>
      <c r="F32" s="113"/>
      <c r="G32" s="113"/>
      <c r="H32" s="113"/>
      <c r="I32" s="113"/>
      <c r="J32" s="113"/>
      <c r="R32" s="113"/>
      <c r="S32" s="113"/>
    </row>
    <row r="33" spans="2:19" x14ac:dyDescent="0.15"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</row>
    <row r="34" spans="2:19" x14ac:dyDescent="0.15">
      <c r="B34" s="117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</row>
    <row r="35" spans="2:19" x14ac:dyDescent="0.15">
      <c r="C35" s="118" t="s">
        <v>582</v>
      </c>
      <c r="D35" s="198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</row>
    <row r="36" spans="2:19" x14ac:dyDescent="0.15"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</row>
  </sheetData>
  <phoneticPr fontId="9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C53DB-F165-4485-BB41-256A4774C39D}">
  <sheetPr>
    <tabColor rgb="FFFFFF00"/>
  </sheetPr>
  <dimension ref="A1:I55"/>
  <sheetViews>
    <sheetView showGridLines="0" workbookViewId="0">
      <selection activeCell="P27" sqref="P27"/>
    </sheetView>
  </sheetViews>
  <sheetFormatPr defaultColWidth="9" defaultRowHeight="15.75" x14ac:dyDescent="0.15"/>
  <cols>
    <col min="1" max="1" width="3.75" style="141" customWidth="1"/>
    <col min="2" max="2" width="12.875" style="141" customWidth="1"/>
    <col min="3" max="3" width="7.375" style="142" customWidth="1"/>
    <col min="4" max="4" width="12.5" style="141" customWidth="1"/>
    <col min="5" max="5" width="16.875" style="141" customWidth="1"/>
    <col min="6" max="6" width="12.5" style="141" customWidth="1"/>
    <col min="7" max="7" width="15.625" style="141" customWidth="1"/>
    <col min="8" max="8" width="12.5" style="141" customWidth="1"/>
    <col min="9" max="16384" width="9" style="141"/>
  </cols>
  <sheetData>
    <row r="1" spans="1:8" x14ac:dyDescent="0.15">
      <c r="A1" s="141" t="s">
        <v>583</v>
      </c>
    </row>
    <row r="3" spans="1:8" ht="6" customHeight="1" x14ac:dyDescent="0.15">
      <c r="B3" s="143"/>
      <c r="C3" s="144"/>
      <c r="D3" s="145"/>
      <c r="E3" s="145"/>
      <c r="F3" s="145"/>
      <c r="G3" s="145"/>
      <c r="H3" s="146"/>
    </row>
    <row r="4" spans="1:8" x14ac:dyDescent="0.15">
      <c r="B4" s="147" t="s">
        <v>584</v>
      </c>
      <c r="C4" s="141"/>
      <c r="D4" s="142"/>
      <c r="H4" s="148"/>
    </row>
    <row r="5" spans="1:8" x14ac:dyDescent="0.15">
      <c r="B5" s="149" t="s">
        <v>585</v>
      </c>
      <c r="C5" s="141"/>
      <c r="D5" s="142"/>
      <c r="E5" s="157"/>
      <c r="F5" s="158" t="s">
        <v>586</v>
      </c>
      <c r="H5" s="148"/>
    </row>
    <row r="6" spans="1:8" x14ac:dyDescent="0.15">
      <c r="B6" s="149" t="s">
        <v>587</v>
      </c>
      <c r="C6" s="141"/>
      <c r="D6" s="142"/>
      <c r="E6" s="157"/>
      <c r="F6" s="158" t="s">
        <v>586</v>
      </c>
      <c r="H6" s="148"/>
    </row>
    <row r="7" spans="1:8" x14ac:dyDescent="0.15">
      <c r="B7" s="149" t="s">
        <v>588</v>
      </c>
      <c r="C7" s="141"/>
      <c r="D7" s="142"/>
      <c r="E7" s="157"/>
      <c r="F7" s="158" t="s">
        <v>589</v>
      </c>
      <c r="H7" s="148"/>
    </row>
    <row r="8" spans="1:8" x14ac:dyDescent="0.15">
      <c r="B8" s="149" t="s">
        <v>590</v>
      </c>
      <c r="C8" s="141"/>
      <c r="D8" s="142"/>
      <c r="E8" s="157"/>
      <c r="F8" s="158" t="s">
        <v>591</v>
      </c>
      <c r="H8" s="148"/>
    </row>
    <row r="9" spans="1:8" x14ac:dyDescent="0.15">
      <c r="B9" s="149" t="s">
        <v>592</v>
      </c>
      <c r="C9" s="141"/>
      <c r="D9" s="142"/>
      <c r="E9" s="157"/>
      <c r="F9" s="158" t="s">
        <v>591</v>
      </c>
      <c r="H9" s="148"/>
    </row>
    <row r="10" spans="1:8" x14ac:dyDescent="0.15">
      <c r="B10" s="149"/>
      <c r="C10" s="141"/>
      <c r="D10" s="142"/>
      <c r="F10" s="158"/>
      <c r="H10" s="148"/>
    </row>
    <row r="11" spans="1:8" x14ac:dyDescent="0.15">
      <c r="B11" s="147" t="s">
        <v>593</v>
      </c>
      <c r="C11" s="141"/>
      <c r="D11" s="142"/>
      <c r="F11" s="158"/>
      <c r="H11" s="148"/>
    </row>
    <row r="12" spans="1:8" x14ac:dyDescent="0.15">
      <c r="B12" s="149" t="s">
        <v>594</v>
      </c>
      <c r="C12" s="141"/>
      <c r="D12" s="142"/>
      <c r="F12" s="158"/>
      <c r="H12" s="148"/>
    </row>
    <row r="13" spans="1:8" x14ac:dyDescent="0.15">
      <c r="B13" s="149"/>
      <c r="C13" s="141"/>
      <c r="D13" s="142"/>
      <c r="F13" s="158"/>
      <c r="H13" s="148"/>
    </row>
    <row r="14" spans="1:8" x14ac:dyDescent="0.15">
      <c r="B14" s="147" t="s">
        <v>595</v>
      </c>
      <c r="C14" s="141"/>
      <c r="D14" s="142"/>
      <c r="H14" s="148"/>
    </row>
    <row r="15" spans="1:8" x14ac:dyDescent="0.15">
      <c r="B15" s="147" t="s">
        <v>596</v>
      </c>
      <c r="C15" s="141"/>
      <c r="D15" s="142"/>
      <c r="H15" s="148"/>
    </row>
    <row r="16" spans="1:8" ht="6" customHeight="1" x14ac:dyDescent="0.15">
      <c r="B16" s="150"/>
      <c r="C16" s="151"/>
      <c r="D16" s="152"/>
      <c r="E16" s="152"/>
      <c r="F16" s="152"/>
      <c r="G16" s="153"/>
      <c r="H16" s="153"/>
    </row>
    <row r="17" spans="1:9" ht="16.5" thickBot="1" x14ac:dyDescent="0.2">
      <c r="C17" s="141"/>
    </row>
    <row r="18" spans="1:9" s="142" customFormat="1" ht="48" thickBot="1" x14ac:dyDescent="0.2">
      <c r="A18" s="159" t="s">
        <v>597</v>
      </c>
      <c r="B18" s="160" t="s">
        <v>336</v>
      </c>
      <c r="C18" s="161" t="s">
        <v>335</v>
      </c>
      <c r="D18" s="162" t="s">
        <v>598</v>
      </c>
      <c r="E18" s="163" t="s">
        <v>599</v>
      </c>
      <c r="F18" s="162" t="s">
        <v>600</v>
      </c>
      <c r="G18" s="163" t="s">
        <v>601</v>
      </c>
      <c r="H18" s="163" t="s">
        <v>602</v>
      </c>
    </row>
    <row r="19" spans="1:9" ht="15" customHeight="1" thickTop="1" x14ac:dyDescent="0.15">
      <c r="A19" s="154">
        <v>1</v>
      </c>
      <c r="B19" s="164" t="s">
        <v>603</v>
      </c>
      <c r="C19" s="165" t="s">
        <v>604</v>
      </c>
      <c r="D19" s="166" t="s">
        <v>605</v>
      </c>
      <c r="E19" s="167">
        <v>2</v>
      </c>
      <c r="F19" s="166" t="s">
        <v>82</v>
      </c>
      <c r="G19" s="167">
        <v>1</v>
      </c>
      <c r="H19" s="168"/>
      <c r="I19" s="142"/>
    </row>
    <row r="20" spans="1:9" ht="15" customHeight="1" x14ac:dyDescent="0.15">
      <c r="A20" s="155">
        <v>2</v>
      </c>
      <c r="B20" s="169" t="s">
        <v>606</v>
      </c>
      <c r="C20" s="170" t="s">
        <v>352</v>
      </c>
      <c r="D20" s="171" t="s">
        <v>605</v>
      </c>
      <c r="E20" s="167">
        <v>1</v>
      </c>
      <c r="F20" s="171" t="s">
        <v>82</v>
      </c>
      <c r="G20" s="172">
        <v>0.5</v>
      </c>
      <c r="H20" s="173"/>
      <c r="I20" s="142"/>
    </row>
    <row r="21" spans="1:9" ht="15" customHeight="1" x14ac:dyDescent="0.15">
      <c r="A21" s="155">
        <v>3</v>
      </c>
      <c r="B21" s="169" t="s">
        <v>607</v>
      </c>
      <c r="C21" s="170" t="s">
        <v>352</v>
      </c>
      <c r="D21" s="171" t="s">
        <v>608</v>
      </c>
      <c r="E21" s="167">
        <v>0</v>
      </c>
      <c r="F21" s="171" t="s">
        <v>83</v>
      </c>
      <c r="G21" s="167"/>
      <c r="H21" s="174"/>
      <c r="I21" s="142"/>
    </row>
    <row r="22" spans="1:9" ht="15" customHeight="1" x14ac:dyDescent="0.15">
      <c r="A22" s="155">
        <v>4</v>
      </c>
      <c r="B22" s="169" t="s">
        <v>609</v>
      </c>
      <c r="C22" s="170" t="s">
        <v>604</v>
      </c>
      <c r="D22" s="171" t="s">
        <v>608</v>
      </c>
      <c r="E22" s="167">
        <v>0</v>
      </c>
      <c r="F22" s="171" t="s">
        <v>83</v>
      </c>
      <c r="G22" s="167"/>
      <c r="H22" s="174"/>
      <c r="I22" s="142"/>
    </row>
    <row r="23" spans="1:9" ht="15" customHeight="1" x14ac:dyDescent="0.15">
      <c r="A23" s="155">
        <v>5</v>
      </c>
      <c r="B23" s="169" t="s">
        <v>610</v>
      </c>
      <c r="C23" s="170" t="s">
        <v>352</v>
      </c>
      <c r="D23" s="171" t="s">
        <v>605</v>
      </c>
      <c r="E23" s="167">
        <v>0.5</v>
      </c>
      <c r="F23" s="171" t="s">
        <v>83</v>
      </c>
      <c r="G23" s="172"/>
      <c r="H23" s="175"/>
      <c r="I23" s="142"/>
    </row>
    <row r="24" spans="1:9" ht="15" customHeight="1" x14ac:dyDescent="0.15">
      <c r="A24" s="155">
        <v>6</v>
      </c>
      <c r="B24" s="169" t="s">
        <v>611</v>
      </c>
      <c r="C24" s="170" t="s">
        <v>604</v>
      </c>
      <c r="D24" s="171" t="s">
        <v>605</v>
      </c>
      <c r="E24" s="167">
        <v>3</v>
      </c>
      <c r="F24" s="171" t="s">
        <v>82</v>
      </c>
      <c r="G24" s="172">
        <v>1</v>
      </c>
      <c r="H24" s="173"/>
      <c r="I24" s="142"/>
    </row>
    <row r="25" spans="1:9" ht="15" customHeight="1" x14ac:dyDescent="0.15">
      <c r="A25" s="155">
        <v>7</v>
      </c>
      <c r="B25" s="169" t="s">
        <v>612</v>
      </c>
      <c r="C25" s="170" t="s">
        <v>352</v>
      </c>
      <c r="D25" s="171" t="s">
        <v>608</v>
      </c>
      <c r="E25" s="167">
        <v>0</v>
      </c>
      <c r="F25" s="171" t="s">
        <v>83</v>
      </c>
      <c r="G25" s="172"/>
      <c r="H25" s="175"/>
      <c r="I25" s="142"/>
    </row>
    <row r="26" spans="1:9" ht="15" customHeight="1" x14ac:dyDescent="0.15">
      <c r="A26" s="155">
        <v>8</v>
      </c>
      <c r="B26" s="169" t="s">
        <v>613</v>
      </c>
      <c r="C26" s="170" t="s">
        <v>604</v>
      </c>
      <c r="D26" s="171" t="s">
        <v>605</v>
      </c>
      <c r="E26" s="167">
        <v>0.5</v>
      </c>
      <c r="F26" s="171" t="s">
        <v>83</v>
      </c>
      <c r="G26" s="172"/>
      <c r="H26" s="175"/>
      <c r="I26" s="142"/>
    </row>
    <row r="27" spans="1:9" ht="15" customHeight="1" x14ac:dyDescent="0.15">
      <c r="A27" s="155">
        <v>9</v>
      </c>
      <c r="B27" s="169" t="s">
        <v>614</v>
      </c>
      <c r="C27" s="170" t="s">
        <v>352</v>
      </c>
      <c r="D27" s="171" t="s">
        <v>608</v>
      </c>
      <c r="E27" s="167">
        <v>0</v>
      </c>
      <c r="F27" s="171" t="s">
        <v>83</v>
      </c>
      <c r="G27" s="172"/>
      <c r="H27" s="175"/>
      <c r="I27" s="142"/>
    </row>
    <row r="28" spans="1:9" ht="15" customHeight="1" x14ac:dyDescent="0.15">
      <c r="A28" s="155">
        <v>10</v>
      </c>
      <c r="B28" s="169" t="s">
        <v>615</v>
      </c>
      <c r="C28" s="170" t="s">
        <v>604</v>
      </c>
      <c r="D28" s="166" t="s">
        <v>605</v>
      </c>
      <c r="E28" s="167">
        <v>1.5</v>
      </c>
      <c r="F28" s="171" t="s">
        <v>83</v>
      </c>
      <c r="G28" s="172"/>
      <c r="H28" s="175"/>
      <c r="I28" s="142"/>
    </row>
    <row r="29" spans="1:9" ht="15" customHeight="1" x14ac:dyDescent="0.15">
      <c r="A29" s="155">
        <v>11</v>
      </c>
      <c r="B29" s="169" t="s">
        <v>616</v>
      </c>
      <c r="C29" s="170" t="s">
        <v>352</v>
      </c>
      <c r="D29" s="166" t="s">
        <v>605</v>
      </c>
      <c r="E29" s="167">
        <v>4</v>
      </c>
      <c r="F29" s="171" t="s">
        <v>82</v>
      </c>
      <c r="G29" s="172">
        <v>1.5</v>
      </c>
      <c r="H29" s="173"/>
      <c r="I29" s="142"/>
    </row>
    <row r="30" spans="1:9" ht="15" customHeight="1" x14ac:dyDescent="0.15">
      <c r="A30" s="155">
        <v>12</v>
      </c>
      <c r="B30" s="169" t="s">
        <v>617</v>
      </c>
      <c r="C30" s="170" t="s">
        <v>604</v>
      </c>
      <c r="D30" s="171" t="s">
        <v>608</v>
      </c>
      <c r="E30" s="167">
        <v>0</v>
      </c>
      <c r="F30" s="171" t="s">
        <v>83</v>
      </c>
      <c r="G30" s="172"/>
      <c r="H30" s="175"/>
      <c r="I30" s="142"/>
    </row>
    <row r="31" spans="1:9" ht="15" customHeight="1" x14ac:dyDescent="0.15">
      <c r="A31" s="155">
        <v>13</v>
      </c>
      <c r="B31" s="169" t="s">
        <v>618</v>
      </c>
      <c r="C31" s="170" t="s">
        <v>352</v>
      </c>
      <c r="D31" s="171" t="s">
        <v>608</v>
      </c>
      <c r="E31" s="167">
        <v>0</v>
      </c>
      <c r="F31" s="171" t="s">
        <v>83</v>
      </c>
      <c r="G31" s="172"/>
      <c r="H31" s="175"/>
      <c r="I31" s="142"/>
    </row>
    <row r="32" spans="1:9" ht="15" customHeight="1" x14ac:dyDescent="0.15">
      <c r="A32" s="155">
        <v>14</v>
      </c>
      <c r="B32" s="169" t="s">
        <v>619</v>
      </c>
      <c r="C32" s="170" t="s">
        <v>352</v>
      </c>
      <c r="D32" s="166"/>
      <c r="E32" s="167"/>
      <c r="F32" s="171"/>
      <c r="G32" s="172"/>
      <c r="H32" s="175"/>
      <c r="I32" s="142"/>
    </row>
    <row r="33" spans="1:9" ht="15" customHeight="1" x14ac:dyDescent="0.15">
      <c r="A33" s="155">
        <v>15</v>
      </c>
      <c r="B33" s="169" t="s">
        <v>620</v>
      </c>
      <c r="C33" s="170" t="s">
        <v>352</v>
      </c>
      <c r="D33" s="171" t="s">
        <v>608</v>
      </c>
      <c r="E33" s="167">
        <v>0</v>
      </c>
      <c r="F33" s="171" t="s">
        <v>83</v>
      </c>
      <c r="G33" s="172"/>
      <c r="H33" s="175"/>
      <c r="I33" s="142"/>
    </row>
    <row r="34" spans="1:9" ht="15" customHeight="1" x14ac:dyDescent="0.15">
      <c r="A34" s="155">
        <v>16</v>
      </c>
      <c r="B34" s="169" t="s">
        <v>621</v>
      </c>
      <c r="C34" s="170" t="s">
        <v>604</v>
      </c>
      <c r="D34" s="166" t="s">
        <v>605</v>
      </c>
      <c r="E34" s="167">
        <v>1</v>
      </c>
      <c r="F34" s="171" t="s">
        <v>83</v>
      </c>
      <c r="G34" s="172"/>
      <c r="H34" s="175"/>
      <c r="I34" s="142"/>
    </row>
    <row r="35" spans="1:9" ht="15" customHeight="1" x14ac:dyDescent="0.15">
      <c r="A35" s="155">
        <v>17</v>
      </c>
      <c r="B35" s="169" t="s">
        <v>622</v>
      </c>
      <c r="C35" s="170" t="s">
        <v>352</v>
      </c>
      <c r="D35" s="166" t="s">
        <v>605</v>
      </c>
      <c r="E35" s="167">
        <v>3.5</v>
      </c>
      <c r="F35" s="171" t="s">
        <v>82</v>
      </c>
      <c r="G35" s="172">
        <v>0.5</v>
      </c>
      <c r="H35" s="173"/>
      <c r="I35" s="142"/>
    </row>
    <row r="36" spans="1:9" ht="15" customHeight="1" x14ac:dyDescent="0.15">
      <c r="A36" s="155">
        <v>18</v>
      </c>
      <c r="B36" s="169" t="s">
        <v>623</v>
      </c>
      <c r="C36" s="170" t="s">
        <v>604</v>
      </c>
      <c r="D36" s="171" t="s">
        <v>608</v>
      </c>
      <c r="E36" s="167">
        <v>0</v>
      </c>
      <c r="F36" s="171" t="s">
        <v>83</v>
      </c>
      <c r="G36" s="172"/>
      <c r="H36" s="175"/>
      <c r="I36" s="142"/>
    </row>
    <row r="37" spans="1:9" ht="15" customHeight="1" x14ac:dyDescent="0.15">
      <c r="A37" s="155">
        <v>19</v>
      </c>
      <c r="B37" s="169" t="s">
        <v>624</v>
      </c>
      <c r="C37" s="170" t="s">
        <v>352</v>
      </c>
      <c r="D37" s="171" t="s">
        <v>608</v>
      </c>
      <c r="E37" s="167">
        <v>0</v>
      </c>
      <c r="F37" s="171" t="s">
        <v>83</v>
      </c>
      <c r="G37" s="172"/>
      <c r="H37" s="175"/>
      <c r="I37" s="142"/>
    </row>
    <row r="38" spans="1:9" ht="15" customHeight="1" x14ac:dyDescent="0.15">
      <c r="A38" s="155">
        <v>20</v>
      </c>
      <c r="B38" s="169" t="s">
        <v>625</v>
      </c>
      <c r="C38" s="170" t="s">
        <v>604</v>
      </c>
      <c r="D38" s="166" t="s">
        <v>605</v>
      </c>
      <c r="E38" s="167">
        <v>2</v>
      </c>
      <c r="F38" s="171" t="s">
        <v>82</v>
      </c>
      <c r="G38" s="172">
        <v>1</v>
      </c>
      <c r="H38" s="173"/>
      <c r="I38" s="142"/>
    </row>
    <row r="39" spans="1:9" ht="15" customHeight="1" x14ac:dyDescent="0.15">
      <c r="A39" s="155">
        <v>21</v>
      </c>
      <c r="B39" s="169" t="s">
        <v>626</v>
      </c>
      <c r="C39" s="170" t="s">
        <v>604</v>
      </c>
      <c r="D39" s="166" t="s">
        <v>605</v>
      </c>
      <c r="E39" s="167">
        <v>1</v>
      </c>
      <c r="F39" s="171" t="s">
        <v>82</v>
      </c>
      <c r="G39" s="172">
        <v>0.5</v>
      </c>
      <c r="H39" s="173"/>
      <c r="I39" s="142"/>
    </row>
    <row r="40" spans="1:9" ht="15" customHeight="1" x14ac:dyDescent="0.15">
      <c r="A40" s="155">
        <v>22</v>
      </c>
      <c r="B40" s="169" t="s">
        <v>627</v>
      </c>
      <c r="C40" s="170" t="s">
        <v>352</v>
      </c>
      <c r="D40" s="171" t="s">
        <v>608</v>
      </c>
      <c r="E40" s="167">
        <v>0</v>
      </c>
      <c r="F40" s="171" t="s">
        <v>83</v>
      </c>
      <c r="G40" s="172"/>
      <c r="H40" s="175"/>
      <c r="I40" s="142"/>
    </row>
    <row r="41" spans="1:9" ht="15" customHeight="1" x14ac:dyDescent="0.15">
      <c r="A41" s="155">
        <v>23</v>
      </c>
      <c r="B41" s="169" t="s">
        <v>628</v>
      </c>
      <c r="C41" s="170" t="s">
        <v>604</v>
      </c>
      <c r="D41" s="166" t="s">
        <v>605</v>
      </c>
      <c r="E41" s="167">
        <v>5</v>
      </c>
      <c r="F41" s="171" t="s">
        <v>82</v>
      </c>
      <c r="G41" s="172">
        <v>2.5</v>
      </c>
      <c r="H41" s="173"/>
      <c r="I41" s="142"/>
    </row>
    <row r="42" spans="1:9" ht="15" customHeight="1" x14ac:dyDescent="0.15">
      <c r="A42" s="155">
        <v>24</v>
      </c>
      <c r="B42" s="169" t="s">
        <v>629</v>
      </c>
      <c r="C42" s="170" t="s">
        <v>604</v>
      </c>
      <c r="D42" s="171" t="s">
        <v>608</v>
      </c>
      <c r="E42" s="167">
        <v>0</v>
      </c>
      <c r="F42" s="171" t="s">
        <v>83</v>
      </c>
      <c r="G42" s="172"/>
      <c r="H42" s="175"/>
      <c r="I42" s="142"/>
    </row>
    <row r="43" spans="1:9" ht="15" customHeight="1" x14ac:dyDescent="0.15">
      <c r="A43" s="155">
        <v>25</v>
      </c>
      <c r="B43" s="169" t="s">
        <v>630</v>
      </c>
      <c r="C43" s="170" t="s">
        <v>352</v>
      </c>
      <c r="D43" s="166" t="s">
        <v>605</v>
      </c>
      <c r="E43" s="167">
        <v>2</v>
      </c>
      <c r="F43" s="171" t="s">
        <v>82</v>
      </c>
      <c r="G43" s="172">
        <v>0.5</v>
      </c>
      <c r="H43" s="173"/>
      <c r="I43" s="142"/>
    </row>
    <row r="44" spans="1:9" ht="15" customHeight="1" x14ac:dyDescent="0.15">
      <c r="A44" s="155">
        <v>26</v>
      </c>
      <c r="B44" s="169" t="s">
        <v>631</v>
      </c>
      <c r="C44" s="170" t="s">
        <v>352</v>
      </c>
      <c r="D44" s="166" t="s">
        <v>605</v>
      </c>
      <c r="E44" s="167">
        <v>2</v>
      </c>
      <c r="F44" s="171" t="s">
        <v>83</v>
      </c>
      <c r="G44" s="172"/>
      <c r="H44" s="175"/>
      <c r="I44" s="142"/>
    </row>
    <row r="45" spans="1:9" ht="15" customHeight="1" x14ac:dyDescent="0.15">
      <c r="A45" s="155">
        <v>27</v>
      </c>
      <c r="B45" s="169" t="s">
        <v>632</v>
      </c>
      <c r="C45" s="170" t="s">
        <v>604</v>
      </c>
      <c r="D45" s="166" t="s">
        <v>605</v>
      </c>
      <c r="E45" s="167">
        <v>1</v>
      </c>
      <c r="F45" s="171" t="s">
        <v>82</v>
      </c>
      <c r="G45" s="172">
        <v>0</v>
      </c>
      <c r="H45" s="173"/>
      <c r="I45" s="142"/>
    </row>
    <row r="46" spans="1:9" ht="15" customHeight="1" x14ac:dyDescent="0.15">
      <c r="A46" s="155">
        <v>28</v>
      </c>
      <c r="B46" s="169" t="s">
        <v>633</v>
      </c>
      <c r="C46" s="170" t="s">
        <v>604</v>
      </c>
      <c r="D46" s="171" t="s">
        <v>608</v>
      </c>
      <c r="E46" s="167">
        <v>0</v>
      </c>
      <c r="F46" s="171" t="s">
        <v>83</v>
      </c>
      <c r="G46" s="172"/>
      <c r="H46" s="175"/>
      <c r="I46" s="142"/>
    </row>
    <row r="47" spans="1:9" ht="15" customHeight="1" x14ac:dyDescent="0.15">
      <c r="A47" s="155">
        <v>29</v>
      </c>
      <c r="B47" s="169" t="s">
        <v>634</v>
      </c>
      <c r="C47" s="170" t="s">
        <v>352</v>
      </c>
      <c r="D47" s="166" t="s">
        <v>605</v>
      </c>
      <c r="E47" s="167">
        <v>0.5</v>
      </c>
      <c r="F47" s="171" t="s">
        <v>83</v>
      </c>
      <c r="G47" s="172"/>
      <c r="H47" s="175"/>
      <c r="I47" s="142"/>
    </row>
    <row r="48" spans="1:9" ht="15" customHeight="1" x14ac:dyDescent="0.15">
      <c r="A48" s="155">
        <v>30</v>
      </c>
      <c r="B48" s="169" t="s">
        <v>635</v>
      </c>
      <c r="C48" s="170" t="s">
        <v>352</v>
      </c>
      <c r="D48" s="171" t="s">
        <v>608</v>
      </c>
      <c r="E48" s="167">
        <v>0</v>
      </c>
      <c r="F48" s="171" t="s">
        <v>83</v>
      </c>
      <c r="G48" s="172"/>
      <c r="H48" s="175"/>
      <c r="I48" s="142"/>
    </row>
    <row r="49" spans="1:9" ht="15" customHeight="1" x14ac:dyDescent="0.15">
      <c r="A49" s="155">
        <v>31</v>
      </c>
      <c r="B49" s="169" t="s">
        <v>636</v>
      </c>
      <c r="C49" s="170" t="s">
        <v>604</v>
      </c>
      <c r="D49" s="166" t="s">
        <v>605</v>
      </c>
      <c r="E49" s="167">
        <v>1.5</v>
      </c>
      <c r="F49" s="171" t="s">
        <v>82</v>
      </c>
      <c r="G49" s="172">
        <v>0.5</v>
      </c>
      <c r="H49" s="173"/>
      <c r="I49" s="142"/>
    </row>
    <row r="50" spans="1:9" ht="15" customHeight="1" x14ac:dyDescent="0.15">
      <c r="A50" s="155">
        <v>32</v>
      </c>
      <c r="B50" s="169" t="s">
        <v>637</v>
      </c>
      <c r="C50" s="170" t="s">
        <v>352</v>
      </c>
      <c r="D50" s="171"/>
      <c r="E50" s="167"/>
      <c r="F50" s="171"/>
      <c r="G50" s="172"/>
      <c r="H50" s="175"/>
      <c r="I50" s="142"/>
    </row>
    <row r="51" spans="1:9" ht="15" customHeight="1" x14ac:dyDescent="0.15">
      <c r="A51" s="155">
        <v>33</v>
      </c>
      <c r="B51" s="169" t="s">
        <v>638</v>
      </c>
      <c r="C51" s="170" t="s">
        <v>352</v>
      </c>
      <c r="D51" s="166" t="s">
        <v>605</v>
      </c>
      <c r="E51" s="167">
        <v>2</v>
      </c>
      <c r="F51" s="171" t="s">
        <v>83</v>
      </c>
      <c r="G51" s="172"/>
      <c r="H51" s="175"/>
      <c r="I51" s="142"/>
    </row>
    <row r="52" spans="1:9" ht="15" customHeight="1" x14ac:dyDescent="0.15">
      <c r="A52" s="155">
        <v>34</v>
      </c>
      <c r="B52" s="169" t="s">
        <v>639</v>
      </c>
      <c r="C52" s="170" t="s">
        <v>604</v>
      </c>
      <c r="D52" s="166" t="s">
        <v>605</v>
      </c>
      <c r="E52" s="167">
        <v>1</v>
      </c>
      <c r="F52" s="171" t="s">
        <v>83</v>
      </c>
      <c r="G52" s="172"/>
      <c r="H52" s="175"/>
      <c r="I52" s="142"/>
    </row>
    <row r="53" spans="1:9" ht="15" customHeight="1" thickBot="1" x14ac:dyDescent="0.2">
      <c r="A53" s="156">
        <v>35</v>
      </c>
      <c r="B53" s="176" t="s">
        <v>640</v>
      </c>
      <c r="C53" s="177" t="s">
        <v>604</v>
      </c>
      <c r="D53" s="178" t="s">
        <v>608</v>
      </c>
      <c r="E53" s="179">
        <v>0</v>
      </c>
      <c r="F53" s="178" t="s">
        <v>83</v>
      </c>
      <c r="G53" s="179"/>
      <c r="H53" s="180"/>
      <c r="I53" s="142"/>
    </row>
    <row r="54" spans="1:9" x14ac:dyDescent="0.15">
      <c r="I54" s="142"/>
    </row>
    <row r="55" spans="1:9" x14ac:dyDescent="0.15">
      <c r="I55" s="142"/>
    </row>
  </sheetData>
  <phoneticPr fontId="9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DCBC2-C13B-4F7E-851B-D8A6E0F1AB07}">
  <sheetPr>
    <tabColor rgb="FFFFFF00"/>
  </sheetPr>
  <dimension ref="B1:P22"/>
  <sheetViews>
    <sheetView showGridLines="0" workbookViewId="0">
      <selection activeCell="F27" sqref="F27"/>
    </sheetView>
  </sheetViews>
  <sheetFormatPr defaultRowHeight="13.5" x14ac:dyDescent="0.15"/>
  <cols>
    <col min="1" max="1" width="2.375" style="38" customWidth="1"/>
    <col min="2" max="2" width="5.875" style="38" customWidth="1"/>
    <col min="3" max="3" width="15" style="38" customWidth="1"/>
    <col min="4" max="4" width="5.25" style="38" customWidth="1"/>
    <col min="5" max="9" width="5.875" style="38" customWidth="1"/>
    <col min="10" max="10" width="8.125" style="38" customWidth="1"/>
    <col min="11" max="12" width="9" style="38"/>
    <col min="13" max="13" width="9.125" style="38" customWidth="1"/>
    <col min="14" max="14" width="2.375" style="38" customWidth="1"/>
    <col min="15" max="16" width="6.625" style="38" customWidth="1"/>
    <col min="17" max="16384" width="9" style="38"/>
  </cols>
  <sheetData>
    <row r="1" spans="2:16" s="28" customFormat="1" ht="21" x14ac:dyDescent="0.15">
      <c r="B1" s="370" t="s">
        <v>786</v>
      </c>
      <c r="D1" s="371"/>
    </row>
    <row r="3" spans="2:16" ht="18" customHeight="1" x14ac:dyDescent="0.15">
      <c r="C3" s="372" t="s">
        <v>787</v>
      </c>
      <c r="D3" s="11" t="s">
        <v>788</v>
      </c>
    </row>
    <row r="5" spans="2:16" ht="17.25" customHeight="1" x14ac:dyDescent="0.15">
      <c r="B5" s="373" t="s">
        <v>789</v>
      </c>
      <c r="C5" s="37" t="s">
        <v>790</v>
      </c>
      <c r="D5" s="37" t="s">
        <v>791</v>
      </c>
      <c r="E5" s="37" t="s">
        <v>15</v>
      </c>
      <c r="F5" s="37" t="s">
        <v>792</v>
      </c>
      <c r="G5" s="37" t="s">
        <v>793</v>
      </c>
      <c r="H5" s="37" t="s">
        <v>794</v>
      </c>
      <c r="I5" s="37" t="s">
        <v>795</v>
      </c>
      <c r="J5" s="37" t="s">
        <v>796</v>
      </c>
      <c r="K5" s="37" t="s">
        <v>797</v>
      </c>
      <c r="L5" s="37" t="s">
        <v>647</v>
      </c>
      <c r="M5" s="37" t="s">
        <v>309</v>
      </c>
      <c r="O5" s="374" t="s">
        <v>798</v>
      </c>
      <c r="P5" s="375"/>
    </row>
    <row r="6" spans="2:16" ht="15" customHeight="1" x14ac:dyDescent="0.15">
      <c r="B6" s="1">
        <v>1</v>
      </c>
      <c r="C6" s="1" t="s">
        <v>680</v>
      </c>
      <c r="D6" s="1" t="s">
        <v>799</v>
      </c>
      <c r="E6" s="376">
        <v>100</v>
      </c>
      <c r="F6" s="20">
        <v>85</v>
      </c>
      <c r="G6" s="20">
        <v>60</v>
      </c>
      <c r="H6" s="20">
        <v>95</v>
      </c>
      <c r="I6" s="20">
        <v>80</v>
      </c>
      <c r="J6" s="377"/>
      <c r="K6" s="377"/>
      <c r="L6" s="377"/>
      <c r="M6" s="378"/>
      <c r="O6" s="1" t="s">
        <v>800</v>
      </c>
      <c r="P6" s="378"/>
    </row>
    <row r="7" spans="2:16" ht="15" customHeight="1" x14ac:dyDescent="0.15">
      <c r="B7" s="1">
        <v>2</v>
      </c>
      <c r="C7" s="1" t="s">
        <v>681</v>
      </c>
      <c r="D7" s="1" t="s">
        <v>800</v>
      </c>
      <c r="E7" s="376">
        <v>80</v>
      </c>
      <c r="F7" s="20">
        <v>75</v>
      </c>
      <c r="G7" s="20">
        <v>98</v>
      </c>
      <c r="H7" s="20">
        <v>66</v>
      </c>
      <c r="I7" s="20">
        <v>77</v>
      </c>
      <c r="J7" s="379"/>
      <c r="K7" s="379"/>
      <c r="L7" s="379"/>
      <c r="M7" s="20"/>
      <c r="O7" s="1" t="s">
        <v>799</v>
      </c>
      <c r="P7" s="20"/>
    </row>
    <row r="8" spans="2:16" ht="15" customHeight="1" x14ac:dyDescent="0.15">
      <c r="B8" s="1">
        <v>3</v>
      </c>
      <c r="C8" s="1" t="s">
        <v>682</v>
      </c>
      <c r="D8" s="1" t="s">
        <v>799</v>
      </c>
      <c r="E8" s="376">
        <v>56</v>
      </c>
      <c r="F8" s="20">
        <v>65</v>
      </c>
      <c r="G8" s="20">
        <v>95</v>
      </c>
      <c r="H8" s="20">
        <v>65</v>
      </c>
      <c r="I8" s="20">
        <v>66</v>
      </c>
      <c r="J8" s="379"/>
      <c r="K8" s="379"/>
      <c r="L8" s="379"/>
      <c r="M8" s="20"/>
    </row>
    <row r="9" spans="2:16" ht="15" customHeight="1" x14ac:dyDescent="0.15">
      <c r="B9" s="1">
        <v>4</v>
      </c>
      <c r="C9" s="1" t="s">
        <v>683</v>
      </c>
      <c r="D9" s="1" t="s">
        <v>800</v>
      </c>
      <c r="E9" s="376">
        <v>74</v>
      </c>
      <c r="F9" s="20">
        <v>77</v>
      </c>
      <c r="G9" s="20">
        <v>68</v>
      </c>
      <c r="H9" s="20">
        <v>79</v>
      </c>
      <c r="I9" s="20">
        <v>89</v>
      </c>
      <c r="J9" s="379"/>
      <c r="K9" s="379"/>
      <c r="L9" s="379"/>
      <c r="M9" s="20"/>
    </row>
    <row r="10" spans="2:16" ht="15" customHeight="1" x14ac:dyDescent="0.15">
      <c r="B10" s="1">
        <v>5</v>
      </c>
      <c r="C10" s="1" t="s">
        <v>684</v>
      </c>
      <c r="D10" s="1" t="s">
        <v>799</v>
      </c>
      <c r="E10" s="376">
        <v>85</v>
      </c>
      <c r="F10" s="20">
        <v>77</v>
      </c>
      <c r="G10" s="20">
        <v>100</v>
      </c>
      <c r="H10" s="20">
        <v>66</v>
      </c>
      <c r="I10" s="20">
        <v>40</v>
      </c>
      <c r="J10" s="379"/>
      <c r="K10" s="379"/>
      <c r="L10" s="379"/>
      <c r="M10" s="20"/>
    </row>
    <row r="11" spans="2:16" ht="15" customHeight="1" x14ac:dyDescent="0.15">
      <c r="B11" s="1">
        <v>6</v>
      </c>
      <c r="C11" s="1" t="s">
        <v>801</v>
      </c>
      <c r="D11" s="1" t="s">
        <v>799</v>
      </c>
      <c r="E11" s="376">
        <v>25</v>
      </c>
      <c r="F11" s="20">
        <v>56</v>
      </c>
      <c r="G11" s="20">
        <v>45</v>
      </c>
      <c r="H11" s="20">
        <v>70</v>
      </c>
      <c r="I11" s="20">
        <v>77</v>
      </c>
      <c r="J11" s="379"/>
      <c r="K11" s="379"/>
      <c r="L11" s="379"/>
      <c r="M11" s="20"/>
    </row>
    <row r="12" spans="2:16" ht="15" customHeight="1" x14ac:dyDescent="0.15">
      <c r="B12" s="1">
        <v>7</v>
      </c>
      <c r="C12" s="1" t="s">
        <v>802</v>
      </c>
      <c r="D12" s="1" t="s">
        <v>800</v>
      </c>
      <c r="E12" s="376">
        <v>36</v>
      </c>
      <c r="F12" s="20">
        <v>30</v>
      </c>
      <c r="G12" s="20">
        <v>66</v>
      </c>
      <c r="H12" s="20">
        <v>40</v>
      </c>
      <c r="I12" s="20">
        <v>48</v>
      </c>
      <c r="J12" s="379"/>
      <c r="K12" s="379"/>
      <c r="L12" s="379"/>
      <c r="M12" s="20"/>
    </row>
    <row r="13" spans="2:16" ht="15" customHeight="1" x14ac:dyDescent="0.15">
      <c r="B13" s="1">
        <v>8</v>
      </c>
      <c r="C13" s="1" t="s">
        <v>803</v>
      </c>
      <c r="D13" s="1" t="s">
        <v>799</v>
      </c>
      <c r="E13" s="376">
        <v>57</v>
      </c>
      <c r="F13" s="20">
        <v>35</v>
      </c>
      <c r="G13" s="20">
        <v>56</v>
      </c>
      <c r="H13" s="20">
        <v>66</v>
      </c>
      <c r="I13" s="20">
        <v>62</v>
      </c>
      <c r="J13" s="379"/>
      <c r="K13" s="379"/>
      <c r="L13" s="379"/>
      <c r="M13" s="20"/>
    </row>
    <row r="14" spans="2:16" ht="15" customHeight="1" x14ac:dyDescent="0.15">
      <c r="B14" s="1">
        <v>9</v>
      </c>
      <c r="C14" s="1" t="s">
        <v>804</v>
      </c>
      <c r="D14" s="1" t="s">
        <v>800</v>
      </c>
      <c r="E14" s="376">
        <v>63</v>
      </c>
      <c r="F14" s="20">
        <v>49</v>
      </c>
      <c r="G14" s="20">
        <v>78</v>
      </c>
      <c r="H14" s="20">
        <v>90</v>
      </c>
      <c r="I14" s="20">
        <v>92</v>
      </c>
      <c r="J14" s="379"/>
      <c r="K14" s="379"/>
      <c r="L14" s="379"/>
      <c r="M14" s="20"/>
    </row>
    <row r="15" spans="2:16" ht="15" customHeight="1" x14ac:dyDescent="0.15">
      <c r="B15" s="1">
        <v>10</v>
      </c>
      <c r="C15" s="1" t="s">
        <v>805</v>
      </c>
      <c r="D15" s="1" t="s">
        <v>799</v>
      </c>
      <c r="E15" s="376">
        <v>51</v>
      </c>
      <c r="F15" s="20">
        <v>33</v>
      </c>
      <c r="G15" s="20">
        <v>22</v>
      </c>
      <c r="H15" s="20">
        <v>56</v>
      </c>
      <c r="I15" s="20">
        <v>44</v>
      </c>
      <c r="J15" s="379"/>
      <c r="K15" s="379"/>
      <c r="L15" s="379"/>
      <c r="M15" s="20"/>
    </row>
    <row r="16" spans="2:16" ht="12" customHeight="1" x14ac:dyDescent="0.15">
      <c r="G16" s="380"/>
      <c r="H16" s="40"/>
      <c r="I16" s="40"/>
      <c r="J16" s="39"/>
      <c r="K16" s="39"/>
      <c r="L16" s="39"/>
    </row>
    <row r="17" spans="3:13" ht="15" customHeight="1" x14ac:dyDescent="0.15">
      <c r="C17" s="381" t="s">
        <v>806</v>
      </c>
      <c r="D17" s="381"/>
      <c r="E17" s="381"/>
      <c r="F17" s="381"/>
      <c r="G17" s="381"/>
      <c r="H17" s="381"/>
      <c r="I17" s="381"/>
      <c r="J17" s="381"/>
      <c r="K17" s="381"/>
      <c r="L17" s="30"/>
      <c r="M17" s="30"/>
    </row>
    <row r="18" spans="3:13" ht="15" customHeight="1" x14ac:dyDescent="0.15">
      <c r="C18" s="381" t="s">
        <v>807</v>
      </c>
      <c r="D18" s="381"/>
      <c r="E18" s="381"/>
      <c r="F18" s="381"/>
      <c r="G18" s="381"/>
      <c r="H18" s="381"/>
      <c r="I18" s="381"/>
      <c r="J18" s="381"/>
      <c r="K18" s="381"/>
      <c r="L18" s="30"/>
    </row>
    <row r="19" spans="3:13" ht="15" customHeight="1" x14ac:dyDescent="0.15">
      <c r="C19" s="38" t="s">
        <v>808</v>
      </c>
      <c r="G19" s="382"/>
    </row>
    <row r="20" spans="3:13" ht="15" customHeight="1" x14ac:dyDescent="0.15">
      <c r="C20" s="38" t="s">
        <v>809</v>
      </c>
      <c r="G20" s="382"/>
    </row>
    <row r="21" spans="3:13" ht="15" customHeight="1" x14ac:dyDescent="0.15">
      <c r="C21" s="38" t="s">
        <v>810</v>
      </c>
    </row>
    <row r="22" spans="3:13" ht="14.25" customHeight="1" x14ac:dyDescent="0.15"/>
  </sheetData>
  <sheetProtection formatCells="0" formatColumns="0" formatRows="0" insertColumns="0" insertRows="0"/>
  <mergeCells count="3">
    <mergeCell ref="O5:P5"/>
    <mergeCell ref="C17:K17"/>
    <mergeCell ref="C18:K18"/>
  </mergeCells>
  <phoneticPr fontId="9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5B156-7D87-412A-A45A-F1E766D04758}">
  <sheetPr>
    <tabColor theme="3" tint="0.59999389629810485"/>
  </sheetPr>
  <dimension ref="A1:R52"/>
  <sheetViews>
    <sheetView showGridLines="0" zoomScaleNormal="100" zoomScaleSheetLayoutView="90" workbookViewId="0">
      <selection activeCell="S10" sqref="S10"/>
    </sheetView>
  </sheetViews>
  <sheetFormatPr defaultColWidth="9" defaultRowHeight="15.75" x14ac:dyDescent="0.15"/>
  <cols>
    <col min="1" max="1" width="5.75" style="89" customWidth="1"/>
    <col min="2" max="3" width="9.625" style="89" customWidth="1"/>
    <col min="4" max="4" width="6.25" style="89" customWidth="1"/>
    <col min="5" max="5" width="12" style="89" customWidth="1"/>
    <col min="6" max="6" width="1.75" style="89" customWidth="1"/>
    <col min="7" max="9" width="9" style="89"/>
    <col min="10" max="10" width="5" style="89" customWidth="1"/>
    <col min="11" max="11" width="5.25" style="89" customWidth="1"/>
    <col min="12" max="14" width="13.125" style="89" customWidth="1"/>
    <col min="15" max="15" width="12.125" style="89" customWidth="1"/>
    <col min="16" max="16" width="3.25" style="89" customWidth="1"/>
    <col min="17" max="18" width="12.875" style="89" customWidth="1"/>
    <col min="19" max="16384" width="9" style="89"/>
  </cols>
  <sheetData>
    <row r="1" spans="1:18" s="114" customFormat="1" ht="25.5" customHeight="1" x14ac:dyDescent="0.15">
      <c r="A1" s="132"/>
      <c r="B1" s="181" t="s">
        <v>650</v>
      </c>
      <c r="C1" s="182"/>
      <c r="D1" s="182"/>
      <c r="F1" s="182"/>
      <c r="G1" s="117" t="s">
        <v>651</v>
      </c>
      <c r="J1" s="117"/>
      <c r="K1" s="117"/>
      <c r="L1" s="117"/>
    </row>
    <row r="2" spans="1:18" s="114" customFormat="1" ht="12.75" customHeight="1" x14ac:dyDescent="0.15">
      <c r="H2" s="183"/>
    </row>
    <row r="3" spans="1:18" s="114" customFormat="1" ht="18" customHeight="1" x14ac:dyDescent="0.15">
      <c r="B3" s="117" t="s">
        <v>685</v>
      </c>
      <c r="C3" s="184"/>
      <c r="E3" s="185"/>
      <c r="F3" s="186"/>
      <c r="G3" s="186"/>
      <c r="K3" s="187" t="s">
        <v>39</v>
      </c>
      <c r="L3" s="187"/>
    </row>
    <row r="4" spans="1:18" ht="13.5" customHeight="1" x14ac:dyDescent="0.15">
      <c r="A4" s="103"/>
      <c r="B4" s="117" t="s">
        <v>162</v>
      </c>
      <c r="C4" s="114" t="s">
        <v>652</v>
      </c>
      <c r="D4" s="114"/>
      <c r="K4" s="188" t="s">
        <v>653</v>
      </c>
    </row>
    <row r="5" spans="1:18" ht="13.5" customHeight="1" x14ac:dyDescent="0.15">
      <c r="B5" s="114"/>
      <c r="C5" s="114" t="s">
        <v>654</v>
      </c>
      <c r="D5" s="114"/>
      <c r="K5" s="96" t="s">
        <v>655</v>
      </c>
      <c r="L5" s="189" t="s">
        <v>656</v>
      </c>
      <c r="M5" s="189" t="s">
        <v>657</v>
      </c>
      <c r="N5" s="96" t="s">
        <v>336</v>
      </c>
      <c r="O5" s="96" t="s">
        <v>658</v>
      </c>
      <c r="Q5" s="190" t="s">
        <v>659</v>
      </c>
    </row>
    <row r="6" spans="1:18" ht="13.5" customHeight="1" x14ac:dyDescent="0.15">
      <c r="B6" s="114"/>
      <c r="C6" s="114"/>
      <c r="D6" s="114"/>
      <c r="K6" s="96">
        <v>1</v>
      </c>
      <c r="L6" s="102" t="s">
        <v>660</v>
      </c>
      <c r="M6" s="102" t="s">
        <v>661</v>
      </c>
      <c r="N6" s="102"/>
      <c r="O6" s="102"/>
      <c r="Q6" s="191" t="str">
        <f>L6&amp;" "&amp;M6</f>
        <v>相川 美樹</v>
      </c>
      <c r="R6" s="192"/>
    </row>
    <row r="7" spans="1:18" ht="13.5" customHeight="1" x14ac:dyDescent="0.15">
      <c r="B7" s="114"/>
      <c r="C7" s="193" t="s">
        <v>662</v>
      </c>
      <c r="D7" s="114"/>
      <c r="K7" s="96">
        <v>2</v>
      </c>
      <c r="L7" s="102" t="s">
        <v>663</v>
      </c>
      <c r="M7" s="102" t="s">
        <v>664</v>
      </c>
      <c r="N7" s="102"/>
      <c r="O7" s="102"/>
      <c r="Q7" s="191" t="str">
        <f t="shared" ref="Q7:Q10" si="0">L7&amp;" "&amp;M7</f>
        <v>浅野 さやか</v>
      </c>
    </row>
    <row r="8" spans="1:18" ht="13.5" customHeight="1" x14ac:dyDescent="0.15">
      <c r="C8" s="193" t="s">
        <v>665</v>
      </c>
      <c r="K8" s="96">
        <v>3</v>
      </c>
      <c r="L8" s="102" t="s">
        <v>666</v>
      </c>
      <c r="M8" s="102" t="s">
        <v>667</v>
      </c>
      <c r="N8" s="102"/>
      <c r="O8" s="102"/>
      <c r="Q8" s="191" t="str">
        <f t="shared" si="0"/>
        <v>岡野 陽子</v>
      </c>
    </row>
    <row r="9" spans="1:18" ht="13.5" customHeight="1" x14ac:dyDescent="0.15">
      <c r="C9" s="193" t="s">
        <v>668</v>
      </c>
      <c r="K9" s="96">
        <v>4</v>
      </c>
      <c r="L9" s="102" t="s">
        <v>669</v>
      </c>
      <c r="M9" s="102" t="s">
        <v>670</v>
      </c>
      <c r="N9" s="102"/>
      <c r="O9" s="102"/>
      <c r="Q9" s="191" t="str">
        <f t="shared" si="0"/>
        <v>小田 慎太郎</v>
      </c>
    </row>
    <row r="10" spans="1:18" ht="13.5" customHeight="1" x14ac:dyDescent="0.15">
      <c r="K10" s="96">
        <v>5</v>
      </c>
      <c r="L10" s="102" t="s">
        <v>671</v>
      </c>
      <c r="M10" s="102" t="s">
        <v>672</v>
      </c>
      <c r="N10" s="102"/>
      <c r="O10" s="102"/>
      <c r="Q10" s="191" t="str">
        <f t="shared" si="0"/>
        <v>小林 直人</v>
      </c>
    </row>
    <row r="11" spans="1:18" ht="13.5" customHeight="1" x14ac:dyDescent="0.15"/>
    <row r="12" spans="1:18" ht="13.5" customHeight="1" x14ac:dyDescent="0.15">
      <c r="B12" s="117" t="s">
        <v>673</v>
      </c>
    </row>
    <row r="13" spans="1:18" ht="13.5" customHeight="1" x14ac:dyDescent="0.15">
      <c r="B13" s="117" t="s">
        <v>674</v>
      </c>
    </row>
    <row r="14" spans="1:18" ht="13.5" customHeight="1" x14ac:dyDescent="0.15">
      <c r="B14" s="117" t="s">
        <v>162</v>
      </c>
      <c r="C14" s="114" t="s">
        <v>675</v>
      </c>
      <c r="K14" s="188" t="s">
        <v>676</v>
      </c>
    </row>
    <row r="15" spans="1:18" ht="13.5" customHeight="1" x14ac:dyDescent="0.15">
      <c r="B15" s="114"/>
      <c r="C15" s="114" t="s">
        <v>677</v>
      </c>
      <c r="K15" s="96" t="s">
        <v>655</v>
      </c>
      <c r="L15" s="189" t="s">
        <v>336</v>
      </c>
      <c r="M15" s="96" t="s">
        <v>678</v>
      </c>
      <c r="N15" s="96" t="s">
        <v>679</v>
      </c>
      <c r="Q15" s="190" t="s">
        <v>659</v>
      </c>
    </row>
    <row r="16" spans="1:18" ht="13.5" customHeight="1" x14ac:dyDescent="0.15">
      <c r="B16" s="114"/>
      <c r="C16" s="114"/>
      <c r="K16" s="96">
        <v>1</v>
      </c>
      <c r="L16" s="194" t="s">
        <v>680</v>
      </c>
      <c r="M16" s="97"/>
      <c r="N16" s="102"/>
      <c r="Q16" s="191" t="s">
        <v>660</v>
      </c>
      <c r="R16" s="191" t="s">
        <v>661</v>
      </c>
    </row>
    <row r="17" spans="11:18" ht="13.5" customHeight="1" x14ac:dyDescent="0.15">
      <c r="K17" s="96">
        <v>2</v>
      </c>
      <c r="L17" s="194" t="s">
        <v>681</v>
      </c>
      <c r="M17" s="97"/>
      <c r="N17" s="102"/>
      <c r="Q17" s="191" t="s">
        <v>663</v>
      </c>
      <c r="R17" s="191" t="s">
        <v>664</v>
      </c>
    </row>
    <row r="18" spans="11:18" ht="13.5" customHeight="1" x14ac:dyDescent="0.15">
      <c r="K18" s="96">
        <v>3</v>
      </c>
      <c r="L18" s="194" t="s">
        <v>682</v>
      </c>
      <c r="M18" s="97"/>
      <c r="N18" s="102"/>
      <c r="Q18" s="191" t="s">
        <v>666</v>
      </c>
      <c r="R18" s="191" t="s">
        <v>667</v>
      </c>
    </row>
    <row r="19" spans="11:18" ht="13.5" customHeight="1" x14ac:dyDescent="0.15">
      <c r="K19" s="96">
        <v>4</v>
      </c>
      <c r="L19" s="194" t="s">
        <v>683</v>
      </c>
      <c r="M19" s="97"/>
      <c r="N19" s="102"/>
      <c r="Q19" s="191" t="s">
        <v>669</v>
      </c>
      <c r="R19" s="191" t="s">
        <v>670</v>
      </c>
    </row>
    <row r="20" spans="11:18" ht="13.5" customHeight="1" x14ac:dyDescent="0.15">
      <c r="K20" s="96">
        <v>5</v>
      </c>
      <c r="L20" s="194" t="s">
        <v>684</v>
      </c>
      <c r="M20" s="97"/>
      <c r="N20" s="102"/>
      <c r="Q20" s="191" t="s">
        <v>671</v>
      </c>
      <c r="R20" s="191" t="s">
        <v>672</v>
      </c>
    </row>
    <row r="21" spans="11:18" ht="13.5" customHeight="1" x14ac:dyDescent="0.15"/>
    <row r="22" spans="11:18" ht="13.5" customHeight="1" x14ac:dyDescent="0.15">
      <c r="L22" s="195"/>
      <c r="M22" s="114"/>
    </row>
    <row r="23" spans="11:18" ht="13.5" customHeight="1" x14ac:dyDescent="0.15">
      <c r="M23" s="114"/>
    </row>
    <row r="24" spans="11:18" ht="13.5" customHeight="1" x14ac:dyDescent="0.15">
      <c r="M24" s="114"/>
    </row>
    <row r="25" spans="11:18" ht="13.5" customHeight="1" x14ac:dyDescent="0.15">
      <c r="M25" s="114"/>
    </row>
    <row r="26" spans="11:18" ht="13.5" customHeight="1" x14ac:dyDescent="0.15">
      <c r="M26" s="114"/>
    </row>
    <row r="27" spans="11:18" ht="13.5" customHeight="1" x14ac:dyDescent="0.15">
      <c r="M27" s="114"/>
    </row>
    <row r="28" spans="11:18" ht="13.5" customHeight="1" x14ac:dyDescent="0.15">
      <c r="M28" s="114"/>
    </row>
    <row r="29" spans="11:18" ht="13.5" customHeight="1" x14ac:dyDescent="0.15">
      <c r="M29" s="114"/>
    </row>
    <row r="30" spans="11:18" ht="13.5" customHeight="1" x14ac:dyDescent="0.15">
      <c r="M30" s="114"/>
    </row>
    <row r="31" spans="11:18" ht="13.5" customHeight="1" x14ac:dyDescent="0.15">
      <c r="M31" s="114"/>
    </row>
    <row r="32" spans="11:18" x14ac:dyDescent="0.15">
      <c r="M32" s="114"/>
    </row>
    <row r="33" spans="13:13" x14ac:dyDescent="0.15">
      <c r="M33" s="114"/>
    </row>
    <row r="34" spans="13:13" x14ac:dyDescent="0.15">
      <c r="M34" s="114"/>
    </row>
    <row r="35" spans="13:13" x14ac:dyDescent="0.15">
      <c r="M35" s="114"/>
    </row>
    <row r="36" spans="13:13" x14ac:dyDescent="0.15">
      <c r="M36" s="114"/>
    </row>
    <row r="37" spans="13:13" x14ac:dyDescent="0.15">
      <c r="M37" s="114"/>
    </row>
    <row r="38" spans="13:13" x14ac:dyDescent="0.15">
      <c r="M38" s="114"/>
    </row>
    <row r="39" spans="13:13" x14ac:dyDescent="0.15">
      <c r="M39" s="114"/>
    </row>
    <row r="40" spans="13:13" x14ac:dyDescent="0.15">
      <c r="M40" s="114"/>
    </row>
    <row r="41" spans="13:13" x14ac:dyDescent="0.15">
      <c r="M41" s="114"/>
    </row>
    <row r="42" spans="13:13" x14ac:dyDescent="0.15">
      <c r="M42" s="114"/>
    </row>
    <row r="43" spans="13:13" x14ac:dyDescent="0.15">
      <c r="M43" s="114"/>
    </row>
    <row r="44" spans="13:13" x14ac:dyDescent="0.15">
      <c r="M44" s="114"/>
    </row>
    <row r="45" spans="13:13" x14ac:dyDescent="0.15">
      <c r="M45" s="114"/>
    </row>
    <row r="46" spans="13:13" x14ac:dyDescent="0.15">
      <c r="M46" s="114"/>
    </row>
    <row r="47" spans="13:13" x14ac:dyDescent="0.15">
      <c r="M47" s="114"/>
    </row>
    <row r="48" spans="13:13" x14ac:dyDescent="0.15">
      <c r="M48" s="114"/>
    </row>
    <row r="49" spans="13:13" x14ac:dyDescent="0.15">
      <c r="M49" s="114"/>
    </row>
    <row r="50" spans="13:13" x14ac:dyDescent="0.15">
      <c r="M50" s="114"/>
    </row>
    <row r="51" spans="13:13" x14ac:dyDescent="0.15">
      <c r="M51" s="114"/>
    </row>
    <row r="52" spans="13:13" x14ac:dyDescent="0.15">
      <c r="M52" s="114"/>
    </row>
  </sheetData>
  <phoneticPr fontId="9"/>
  <pageMargins left="0.7" right="0.7" top="0.75" bottom="0.75" header="0.3" footer="0.3"/>
  <pageSetup paperSize="9" scale="83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997B2-8A0D-4C1E-852B-2CA989496660}">
  <sheetPr>
    <tabColor rgb="FFFFFF00"/>
  </sheetPr>
  <dimension ref="B1:L25"/>
  <sheetViews>
    <sheetView workbookViewId="0">
      <selection activeCell="F27" sqref="F27"/>
    </sheetView>
  </sheetViews>
  <sheetFormatPr defaultRowHeight="13.5" x14ac:dyDescent="0.15"/>
  <cols>
    <col min="1" max="1" width="2.25" style="38" customWidth="1"/>
    <col min="2" max="2" width="7" style="38" customWidth="1"/>
    <col min="3" max="3" width="13.375" style="38" customWidth="1"/>
    <col min="4" max="7" width="7.5" style="38" customWidth="1"/>
    <col min="8" max="8" width="1.625" style="38" customWidth="1"/>
    <col min="9" max="12" width="7.5" style="38" customWidth="1"/>
    <col min="13" max="13" width="2.75" style="38" customWidth="1"/>
    <col min="14" max="16384" width="9" style="38"/>
  </cols>
  <sheetData>
    <row r="1" spans="2:12" s="28" customFormat="1" ht="21" x14ac:dyDescent="0.15">
      <c r="B1" s="383" t="s">
        <v>811</v>
      </c>
    </row>
    <row r="2" spans="2:12" ht="21.75" customHeight="1" x14ac:dyDescent="0.15"/>
    <row r="3" spans="2:12" ht="18.75" customHeight="1" x14ac:dyDescent="0.15">
      <c r="D3" s="11" t="s">
        <v>812</v>
      </c>
      <c r="I3" s="11"/>
    </row>
    <row r="4" spans="2:12" ht="27" customHeight="1" x14ac:dyDescent="0.15"/>
    <row r="5" spans="2:12" ht="17.25" customHeight="1" x14ac:dyDescent="0.15">
      <c r="D5" s="384" t="s">
        <v>813</v>
      </c>
      <c r="E5" s="384"/>
      <c r="F5" s="384"/>
      <c r="G5" s="384"/>
      <c r="I5" s="384" t="s">
        <v>814</v>
      </c>
      <c r="J5" s="384"/>
      <c r="K5" s="384"/>
      <c r="L5" s="384"/>
    </row>
    <row r="6" spans="2:12" ht="17.25" customHeight="1" x14ac:dyDescent="0.15">
      <c r="B6" s="373"/>
      <c r="C6" s="37" t="s">
        <v>815</v>
      </c>
      <c r="D6" s="37" t="s">
        <v>15</v>
      </c>
      <c r="E6" s="37" t="s">
        <v>792</v>
      </c>
      <c r="F6" s="37" t="s">
        <v>793</v>
      </c>
      <c r="G6" s="37" t="s">
        <v>794</v>
      </c>
      <c r="H6" s="37"/>
      <c r="I6" s="37" t="s">
        <v>15</v>
      </c>
      <c r="J6" s="37" t="s">
        <v>792</v>
      </c>
      <c r="K6" s="37" t="s">
        <v>793</v>
      </c>
      <c r="L6" s="37" t="s">
        <v>794</v>
      </c>
    </row>
    <row r="7" spans="2:12" ht="15" customHeight="1" x14ac:dyDescent="0.15">
      <c r="B7" s="1">
        <v>1</v>
      </c>
      <c r="C7" s="1" t="s">
        <v>816</v>
      </c>
      <c r="D7" s="385">
        <v>76.900000000000006</v>
      </c>
      <c r="E7" s="386">
        <v>57.4</v>
      </c>
      <c r="F7" s="386">
        <v>79.7</v>
      </c>
      <c r="G7" s="386">
        <v>58.6</v>
      </c>
      <c r="H7" s="20"/>
      <c r="I7" s="385">
        <v>79.900000000000006</v>
      </c>
      <c r="J7" s="386">
        <v>52.3</v>
      </c>
      <c r="K7" s="386">
        <v>66.5</v>
      </c>
      <c r="L7" s="386">
        <v>57.8</v>
      </c>
    </row>
    <row r="8" spans="2:12" ht="15" customHeight="1" x14ac:dyDescent="0.15">
      <c r="B8" s="1">
        <v>2</v>
      </c>
      <c r="C8" s="1" t="s">
        <v>817</v>
      </c>
      <c r="D8" s="385">
        <v>73.599999999999994</v>
      </c>
      <c r="E8" s="386">
        <v>55.5</v>
      </c>
      <c r="F8" s="386">
        <v>78</v>
      </c>
      <c r="G8" s="386">
        <v>57.8</v>
      </c>
      <c r="H8" s="20"/>
      <c r="I8" s="385">
        <v>81.099999999999994</v>
      </c>
      <c r="J8" s="386">
        <v>54.2</v>
      </c>
      <c r="K8" s="386">
        <v>69.2</v>
      </c>
      <c r="L8" s="386">
        <v>62.6</v>
      </c>
    </row>
    <row r="9" spans="2:12" ht="15" customHeight="1" x14ac:dyDescent="0.15">
      <c r="B9" s="1">
        <v>3</v>
      </c>
      <c r="C9" s="1" t="s">
        <v>818</v>
      </c>
      <c r="D9" s="385">
        <v>71.900000000000006</v>
      </c>
      <c r="E9" s="386">
        <v>54.5</v>
      </c>
      <c r="F9" s="386">
        <v>77.7</v>
      </c>
      <c r="G9" s="386">
        <v>56.8</v>
      </c>
      <c r="H9" s="20"/>
      <c r="I9" s="385">
        <v>79.3</v>
      </c>
      <c r="J9" s="386">
        <v>51.4</v>
      </c>
      <c r="K9" s="386">
        <v>66.900000000000006</v>
      </c>
      <c r="L9" s="386">
        <v>59.3</v>
      </c>
    </row>
    <row r="10" spans="2:12" ht="15" customHeight="1" x14ac:dyDescent="0.15">
      <c r="B10" s="1">
        <v>4</v>
      </c>
      <c r="C10" s="1" t="s">
        <v>819</v>
      </c>
      <c r="D10" s="385">
        <v>72.5</v>
      </c>
      <c r="E10" s="386">
        <v>55.5</v>
      </c>
      <c r="F10" s="386">
        <v>76.900000000000006</v>
      </c>
      <c r="G10" s="386">
        <v>57.8</v>
      </c>
      <c r="H10" s="20"/>
      <c r="I10" s="385">
        <v>79.400000000000006</v>
      </c>
      <c r="J10" s="386">
        <v>51.5</v>
      </c>
      <c r="K10" s="386">
        <v>66.2</v>
      </c>
      <c r="L10" s="386">
        <v>59.3</v>
      </c>
    </row>
    <row r="11" spans="2:12" ht="15" customHeight="1" x14ac:dyDescent="0.15">
      <c r="B11" s="1">
        <v>5</v>
      </c>
      <c r="C11" s="1" t="s">
        <v>820</v>
      </c>
      <c r="D11" s="385">
        <v>75.8</v>
      </c>
      <c r="E11" s="386">
        <v>55.5</v>
      </c>
      <c r="F11" s="386">
        <v>78.2</v>
      </c>
      <c r="G11" s="386">
        <v>58.8</v>
      </c>
      <c r="H11" s="20"/>
      <c r="I11" s="385">
        <v>79.8</v>
      </c>
      <c r="J11" s="386">
        <v>51.7</v>
      </c>
      <c r="K11" s="386">
        <v>66.7</v>
      </c>
      <c r="L11" s="386">
        <v>60.1</v>
      </c>
    </row>
    <row r="12" spans="2:12" ht="15" customHeight="1" x14ac:dyDescent="0.15">
      <c r="B12" s="1">
        <v>6</v>
      </c>
      <c r="C12" s="1" t="s">
        <v>821</v>
      </c>
      <c r="D12" s="385">
        <v>75.5</v>
      </c>
      <c r="E12" s="386">
        <v>57.2</v>
      </c>
      <c r="F12" s="386">
        <v>79.400000000000006</v>
      </c>
      <c r="G12" s="386">
        <v>61.2</v>
      </c>
      <c r="H12" s="20"/>
      <c r="I12" s="385">
        <v>80.7</v>
      </c>
      <c r="J12" s="386">
        <v>53.2</v>
      </c>
      <c r="K12" s="386">
        <v>68.8</v>
      </c>
      <c r="L12" s="386">
        <v>61.8</v>
      </c>
    </row>
    <row r="13" spans="2:12" ht="15" customHeight="1" x14ac:dyDescent="0.15">
      <c r="B13" s="1">
        <v>7</v>
      </c>
      <c r="C13" s="1" t="s">
        <v>822</v>
      </c>
      <c r="D13" s="385">
        <v>71.3</v>
      </c>
      <c r="E13" s="386">
        <v>54.6</v>
      </c>
      <c r="F13" s="386">
        <v>76.900000000000006</v>
      </c>
      <c r="G13" s="386">
        <v>58.6</v>
      </c>
      <c r="H13" s="20"/>
      <c r="I13" s="385">
        <v>79.2</v>
      </c>
      <c r="J13" s="386">
        <v>51.5</v>
      </c>
      <c r="K13" s="386">
        <v>67</v>
      </c>
      <c r="L13" s="386">
        <v>60.8</v>
      </c>
    </row>
    <row r="14" spans="2:12" ht="3" customHeight="1" x14ac:dyDescent="0.15">
      <c r="F14" s="380"/>
      <c r="G14" s="387"/>
      <c r="H14" s="387"/>
      <c r="I14" s="387"/>
      <c r="K14" s="380"/>
    </row>
    <row r="15" spans="2:12" ht="17.25" customHeight="1" x14ac:dyDescent="0.15">
      <c r="D15" s="388" t="s">
        <v>15</v>
      </c>
      <c r="E15" s="388" t="s">
        <v>792</v>
      </c>
      <c r="F15" s="388" t="s">
        <v>793</v>
      </c>
      <c r="G15" s="388" t="s">
        <v>794</v>
      </c>
      <c r="H15" s="388"/>
      <c r="I15" s="388" t="s">
        <v>15</v>
      </c>
      <c r="J15" s="388" t="s">
        <v>792</v>
      </c>
      <c r="K15" s="388" t="s">
        <v>793</v>
      </c>
      <c r="L15" s="388" t="s">
        <v>794</v>
      </c>
    </row>
    <row r="16" spans="2:12" ht="17.25" customHeight="1" x14ac:dyDescent="0.15">
      <c r="C16" s="1" t="s">
        <v>823</v>
      </c>
      <c r="D16" s="386"/>
      <c r="E16" s="386"/>
      <c r="F16" s="386"/>
      <c r="G16" s="386"/>
      <c r="H16" s="20"/>
      <c r="I16" s="386"/>
      <c r="J16" s="386"/>
      <c r="K16" s="386"/>
      <c r="L16" s="386"/>
    </row>
    <row r="17" spans="3:12" ht="17.25" customHeight="1" x14ac:dyDescent="0.15">
      <c r="C17" s="40"/>
      <c r="F17" s="380"/>
      <c r="G17" s="40"/>
      <c r="H17" s="40"/>
      <c r="I17" s="40"/>
      <c r="K17" s="380"/>
    </row>
    <row r="18" spans="3:12" ht="15" customHeight="1" x14ac:dyDescent="0.15">
      <c r="C18" s="381"/>
      <c r="D18" s="381"/>
      <c r="E18" s="381"/>
      <c r="F18" s="381"/>
      <c r="G18" s="381"/>
      <c r="H18" s="381"/>
      <c r="I18" s="381"/>
      <c r="J18" s="381"/>
      <c r="K18" s="381"/>
      <c r="L18" s="381"/>
    </row>
    <row r="19" spans="3:12" ht="18" customHeight="1" x14ac:dyDescent="0.15">
      <c r="C19" s="38" t="s">
        <v>824</v>
      </c>
      <c r="F19" s="382"/>
      <c r="K19" s="382"/>
    </row>
    <row r="20" spans="3:12" ht="18" customHeight="1" x14ac:dyDescent="0.15">
      <c r="C20" s="38" t="s">
        <v>825</v>
      </c>
      <c r="F20" s="382"/>
      <c r="K20" s="382"/>
    </row>
    <row r="21" spans="3:12" ht="15.75" customHeight="1" x14ac:dyDescent="0.15">
      <c r="F21" s="389"/>
      <c r="K21" s="389"/>
    </row>
    <row r="22" spans="3:12" ht="18.75" customHeight="1" x14ac:dyDescent="0.15"/>
    <row r="23" spans="3:12" ht="15" customHeight="1" x14ac:dyDescent="0.15">
      <c r="C23" s="390"/>
      <c r="F23" s="391"/>
      <c r="K23" s="391"/>
    </row>
    <row r="24" spans="3:12" ht="15" customHeight="1" x14ac:dyDescent="0.15"/>
    <row r="25" spans="3:12" ht="14.25" customHeight="1" x14ac:dyDescent="0.15">
      <c r="F25" s="389"/>
      <c r="K25" s="389"/>
    </row>
  </sheetData>
  <sheetProtection formatCells="0" formatColumns="0" formatRows="0" insertColumns="0" insertRows="0"/>
  <mergeCells count="4">
    <mergeCell ref="D5:G5"/>
    <mergeCell ref="I5:L5"/>
    <mergeCell ref="G14:I14"/>
    <mergeCell ref="C18:L18"/>
  </mergeCells>
  <phoneticPr fontId="9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ACBF4-7398-4365-949C-6532863AA76A}">
  <sheetPr>
    <tabColor rgb="FFFFFF00"/>
  </sheetPr>
  <dimension ref="B1:S25"/>
  <sheetViews>
    <sheetView workbookViewId="0">
      <selection activeCell="F27" sqref="F27"/>
    </sheetView>
  </sheetViews>
  <sheetFormatPr defaultRowHeight="13.5" x14ac:dyDescent="0.15"/>
  <cols>
    <col min="1" max="1" width="2.875" style="38" customWidth="1"/>
    <col min="2" max="2" width="11.75" style="38" bestFit="1" customWidth="1"/>
    <col min="3" max="8" width="7.75" style="38" customWidth="1"/>
    <col min="9" max="9" width="2.25" style="38" hidden="1" customWidth="1"/>
    <col min="10" max="10" width="6.25" style="38" customWidth="1"/>
    <col min="11" max="11" width="13.375" style="38" customWidth="1"/>
    <col min="12" max="16" width="6.5" style="38" customWidth="1"/>
    <col min="17" max="19" width="7.875" style="38" customWidth="1"/>
    <col min="20" max="16384" width="9" style="38"/>
  </cols>
  <sheetData>
    <row r="1" spans="2:19" s="28" customFormat="1" ht="21" x14ac:dyDescent="0.15">
      <c r="B1" s="370" t="s">
        <v>826</v>
      </c>
      <c r="C1" s="371"/>
    </row>
    <row r="3" spans="2:19" ht="18" customHeight="1" x14ac:dyDescent="0.15">
      <c r="B3" s="28"/>
      <c r="J3" s="373" t="s">
        <v>789</v>
      </c>
      <c r="K3" s="37" t="s">
        <v>790</v>
      </c>
      <c r="L3" s="37" t="s">
        <v>15</v>
      </c>
      <c r="M3" s="37" t="s">
        <v>792</v>
      </c>
      <c r="N3" s="37" t="s">
        <v>793</v>
      </c>
      <c r="O3" s="37" t="s">
        <v>794</v>
      </c>
      <c r="P3" s="37" t="s">
        <v>795</v>
      </c>
      <c r="Q3" s="37" t="s">
        <v>796</v>
      </c>
      <c r="R3" s="37" t="s">
        <v>797</v>
      </c>
      <c r="S3" s="37" t="s">
        <v>827</v>
      </c>
    </row>
    <row r="4" spans="2:19" ht="18" customHeight="1" x14ac:dyDescent="0.15">
      <c r="B4" s="28"/>
      <c r="J4" s="1">
        <v>1</v>
      </c>
      <c r="K4" s="1" t="s">
        <v>680</v>
      </c>
      <c r="L4" s="376">
        <v>100</v>
      </c>
      <c r="M4" s="20">
        <v>85</v>
      </c>
      <c r="N4" s="20">
        <v>60</v>
      </c>
      <c r="O4" s="20">
        <v>95</v>
      </c>
      <c r="P4" s="20">
        <v>80</v>
      </c>
      <c r="Q4" s="392">
        <f>L4+N4+P4</f>
        <v>240</v>
      </c>
      <c r="R4" s="392">
        <f>SUM(L4:P4)</f>
        <v>420</v>
      </c>
      <c r="S4" s="393">
        <f t="shared" ref="S4:S13" si="0">RANK(R4,$R$4:$R$13)</f>
        <v>1</v>
      </c>
    </row>
    <row r="5" spans="2:19" ht="18" customHeight="1" x14ac:dyDescent="0.15">
      <c r="B5" s="394" t="s">
        <v>789</v>
      </c>
      <c r="C5" s="395">
        <v>1</v>
      </c>
      <c r="D5" s="396"/>
      <c r="J5" s="1">
        <v>2</v>
      </c>
      <c r="K5" s="1" t="s">
        <v>681</v>
      </c>
      <c r="L5" s="376">
        <v>80</v>
      </c>
      <c r="M5" s="20">
        <v>75</v>
      </c>
      <c r="N5" s="20">
        <v>98</v>
      </c>
      <c r="O5" s="20">
        <v>66</v>
      </c>
      <c r="P5" s="20">
        <v>77</v>
      </c>
      <c r="Q5" s="392">
        <f t="shared" ref="Q5:Q13" si="1">L5+N5+P5</f>
        <v>255</v>
      </c>
      <c r="R5" s="392">
        <f t="shared" ref="R5:R13" si="2">SUM(L5:P5)</f>
        <v>396</v>
      </c>
      <c r="S5" s="393">
        <f t="shared" si="0"/>
        <v>2</v>
      </c>
    </row>
    <row r="6" spans="2:19" ht="18" customHeight="1" x14ac:dyDescent="0.15">
      <c r="B6" s="394" t="s">
        <v>14</v>
      </c>
      <c r="C6" s="397"/>
      <c r="D6" s="398"/>
      <c r="J6" s="1">
        <v>3</v>
      </c>
      <c r="K6" s="1" t="s">
        <v>682</v>
      </c>
      <c r="L6" s="376">
        <v>56</v>
      </c>
      <c r="M6" s="20">
        <v>65</v>
      </c>
      <c r="N6" s="20">
        <v>95</v>
      </c>
      <c r="O6" s="20">
        <v>65</v>
      </c>
      <c r="P6" s="20">
        <v>66</v>
      </c>
      <c r="Q6" s="392">
        <f t="shared" si="1"/>
        <v>217</v>
      </c>
      <c r="R6" s="392">
        <f t="shared" si="2"/>
        <v>347</v>
      </c>
      <c r="S6" s="393">
        <f t="shared" si="0"/>
        <v>6</v>
      </c>
    </row>
    <row r="7" spans="2:19" ht="18" customHeight="1" x14ac:dyDescent="0.15">
      <c r="C7" s="40" t="s">
        <v>828</v>
      </c>
      <c r="D7" s="40" t="s">
        <v>647</v>
      </c>
      <c r="J7" s="1">
        <v>4</v>
      </c>
      <c r="K7" s="1" t="s">
        <v>683</v>
      </c>
      <c r="L7" s="376">
        <v>74</v>
      </c>
      <c r="M7" s="20">
        <v>77</v>
      </c>
      <c r="N7" s="20">
        <v>68</v>
      </c>
      <c r="O7" s="20">
        <v>79</v>
      </c>
      <c r="P7" s="20">
        <v>89</v>
      </c>
      <c r="Q7" s="392">
        <f t="shared" si="1"/>
        <v>231</v>
      </c>
      <c r="R7" s="392">
        <f t="shared" si="2"/>
        <v>387</v>
      </c>
      <c r="S7" s="393">
        <f t="shared" si="0"/>
        <v>3</v>
      </c>
    </row>
    <row r="8" spans="2:19" ht="18" customHeight="1" x14ac:dyDescent="0.15">
      <c r="B8" s="394" t="s">
        <v>829</v>
      </c>
      <c r="C8" s="399"/>
      <c r="D8" s="399"/>
      <c r="J8" s="1">
        <v>5</v>
      </c>
      <c r="K8" s="1" t="s">
        <v>684</v>
      </c>
      <c r="L8" s="376">
        <v>85</v>
      </c>
      <c r="M8" s="20">
        <v>77</v>
      </c>
      <c r="N8" s="20">
        <v>100</v>
      </c>
      <c r="O8" s="20">
        <v>66</v>
      </c>
      <c r="P8" s="20">
        <v>40</v>
      </c>
      <c r="Q8" s="392">
        <f t="shared" si="1"/>
        <v>225</v>
      </c>
      <c r="R8" s="392">
        <f t="shared" si="2"/>
        <v>368</v>
      </c>
      <c r="S8" s="393">
        <f t="shared" si="0"/>
        <v>5</v>
      </c>
    </row>
    <row r="9" spans="2:19" ht="18" customHeight="1" x14ac:dyDescent="0.15">
      <c r="C9" s="400">
        <v>3</v>
      </c>
      <c r="D9" s="400">
        <v>4</v>
      </c>
      <c r="E9" s="400">
        <v>5</v>
      </c>
      <c r="F9" s="400">
        <v>6</v>
      </c>
      <c r="G9" s="400">
        <v>7</v>
      </c>
      <c r="J9" s="1">
        <v>6</v>
      </c>
      <c r="K9" s="1" t="s">
        <v>801</v>
      </c>
      <c r="L9" s="376">
        <v>25</v>
      </c>
      <c r="M9" s="20">
        <v>56</v>
      </c>
      <c r="N9" s="20">
        <v>45</v>
      </c>
      <c r="O9" s="20">
        <v>70</v>
      </c>
      <c r="P9" s="20">
        <v>77</v>
      </c>
      <c r="Q9" s="392">
        <f t="shared" si="1"/>
        <v>147</v>
      </c>
      <c r="R9" s="392">
        <f t="shared" si="2"/>
        <v>273</v>
      </c>
      <c r="S9" s="393">
        <f t="shared" si="0"/>
        <v>8</v>
      </c>
    </row>
    <row r="10" spans="2:19" ht="18" customHeight="1" x14ac:dyDescent="0.15">
      <c r="B10" s="20"/>
      <c r="C10" s="394" t="s">
        <v>15</v>
      </c>
      <c r="D10" s="394" t="s">
        <v>792</v>
      </c>
      <c r="E10" s="394" t="s">
        <v>793</v>
      </c>
      <c r="F10" s="394" t="s">
        <v>794</v>
      </c>
      <c r="G10" s="394" t="s">
        <v>795</v>
      </c>
      <c r="J10" s="1">
        <v>7</v>
      </c>
      <c r="K10" s="1" t="s">
        <v>802</v>
      </c>
      <c r="L10" s="376">
        <v>36</v>
      </c>
      <c r="M10" s="20">
        <v>30</v>
      </c>
      <c r="N10" s="20">
        <v>66</v>
      </c>
      <c r="O10" s="20">
        <v>40</v>
      </c>
      <c r="P10" s="20">
        <v>48</v>
      </c>
      <c r="Q10" s="392">
        <f t="shared" si="1"/>
        <v>150</v>
      </c>
      <c r="R10" s="392">
        <f t="shared" si="2"/>
        <v>220</v>
      </c>
      <c r="S10" s="393">
        <f t="shared" si="0"/>
        <v>9</v>
      </c>
    </row>
    <row r="11" spans="2:19" ht="18" customHeight="1" x14ac:dyDescent="0.15">
      <c r="B11" s="401" t="s">
        <v>727</v>
      </c>
      <c r="C11" s="399"/>
      <c r="D11" s="399"/>
      <c r="E11" s="399"/>
      <c r="F11" s="399"/>
      <c r="G11" s="399"/>
      <c r="J11" s="1">
        <v>8</v>
      </c>
      <c r="K11" s="1" t="s">
        <v>803</v>
      </c>
      <c r="L11" s="376">
        <v>57</v>
      </c>
      <c r="M11" s="20">
        <v>35</v>
      </c>
      <c r="N11" s="20">
        <v>56</v>
      </c>
      <c r="O11" s="20">
        <v>66</v>
      </c>
      <c r="P11" s="20">
        <v>62</v>
      </c>
      <c r="Q11" s="392">
        <f t="shared" si="1"/>
        <v>175</v>
      </c>
      <c r="R11" s="392">
        <f t="shared" si="2"/>
        <v>276</v>
      </c>
      <c r="S11" s="393">
        <f t="shared" si="0"/>
        <v>7</v>
      </c>
    </row>
    <row r="12" spans="2:19" ht="18" customHeight="1" x14ac:dyDescent="0.15">
      <c r="B12" s="401" t="s">
        <v>830</v>
      </c>
      <c r="C12" s="399"/>
      <c r="D12" s="20"/>
      <c r="E12" s="20"/>
      <c r="F12" s="20"/>
      <c r="G12" s="20"/>
      <c r="J12" s="1">
        <v>9</v>
      </c>
      <c r="K12" s="1" t="s">
        <v>804</v>
      </c>
      <c r="L12" s="376">
        <v>63</v>
      </c>
      <c r="M12" s="20">
        <v>49</v>
      </c>
      <c r="N12" s="20">
        <v>78</v>
      </c>
      <c r="O12" s="20">
        <v>90</v>
      </c>
      <c r="P12" s="20">
        <v>92</v>
      </c>
      <c r="Q12" s="392">
        <f t="shared" si="1"/>
        <v>233</v>
      </c>
      <c r="R12" s="392">
        <f t="shared" si="2"/>
        <v>372</v>
      </c>
      <c r="S12" s="393">
        <f t="shared" si="0"/>
        <v>4</v>
      </c>
    </row>
    <row r="13" spans="2:19" ht="18" customHeight="1" x14ac:dyDescent="0.15">
      <c r="J13" s="1">
        <v>10</v>
      </c>
      <c r="K13" s="1" t="s">
        <v>805</v>
      </c>
      <c r="L13" s="376">
        <v>51</v>
      </c>
      <c r="M13" s="20">
        <v>33</v>
      </c>
      <c r="N13" s="20">
        <v>22</v>
      </c>
      <c r="O13" s="20">
        <v>56</v>
      </c>
      <c r="P13" s="20">
        <v>44</v>
      </c>
      <c r="Q13" s="392">
        <f t="shared" si="1"/>
        <v>117</v>
      </c>
      <c r="R13" s="392">
        <f t="shared" si="2"/>
        <v>206</v>
      </c>
      <c r="S13" s="393">
        <f t="shared" si="0"/>
        <v>10</v>
      </c>
    </row>
    <row r="14" spans="2:19" ht="9.75" customHeight="1" x14ac:dyDescent="0.15">
      <c r="E14" s="30"/>
      <c r="F14" s="30"/>
      <c r="G14" s="30"/>
      <c r="H14" s="30"/>
    </row>
    <row r="15" spans="2:19" ht="18.75" customHeight="1" x14ac:dyDescent="0.15">
      <c r="B15" s="38" t="s">
        <v>831</v>
      </c>
      <c r="F15" s="382"/>
    </row>
    <row r="16" spans="2:19" ht="18.75" customHeight="1" x14ac:dyDescent="0.15">
      <c r="B16" s="38" t="s">
        <v>832</v>
      </c>
    </row>
    <row r="17" spans="2:2" ht="18.75" customHeight="1" x14ac:dyDescent="0.15">
      <c r="B17" s="38" t="s">
        <v>833</v>
      </c>
    </row>
    <row r="18" spans="2:2" ht="18.75" customHeight="1" x14ac:dyDescent="0.15">
      <c r="B18" s="38" t="s">
        <v>834</v>
      </c>
    </row>
    <row r="19" spans="2:2" ht="18.75" customHeight="1" x14ac:dyDescent="0.15"/>
    <row r="20" spans="2:2" ht="18.75" customHeight="1" x14ac:dyDescent="0.15"/>
    <row r="21" spans="2:2" ht="18.75" customHeight="1" x14ac:dyDescent="0.15"/>
    <row r="22" spans="2:2" ht="18" customHeight="1" x14ac:dyDescent="0.15"/>
    <row r="23" spans="2:2" ht="18" customHeight="1" x14ac:dyDescent="0.15"/>
    <row r="24" spans="2:2" ht="18" customHeight="1" x14ac:dyDescent="0.15"/>
    <row r="25" spans="2:2" ht="18" customHeight="1" x14ac:dyDescent="0.15"/>
  </sheetData>
  <mergeCells count="1">
    <mergeCell ref="C6:D6"/>
  </mergeCells>
  <phoneticPr fontId="9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CFFCC"/>
  </sheetPr>
  <dimension ref="A1:X25"/>
  <sheetViews>
    <sheetView showGridLines="0" workbookViewId="0">
      <selection activeCell="M43" sqref="M43"/>
    </sheetView>
  </sheetViews>
  <sheetFormatPr defaultRowHeight="13.5" x14ac:dyDescent="0.15"/>
  <cols>
    <col min="1" max="1" width="1.875" style="38" customWidth="1"/>
    <col min="2" max="2" width="6.875" style="38" customWidth="1"/>
    <col min="3" max="3" width="4" style="38" customWidth="1"/>
    <col min="4" max="4" width="13.125" style="38" customWidth="1"/>
    <col min="5" max="5" width="5.25" style="38" bestFit="1" customWidth="1"/>
    <col min="6" max="6" width="5.25" style="38" customWidth="1"/>
    <col min="7" max="7" width="3.75" style="38" customWidth="1"/>
    <col min="8" max="8" width="10.75" style="38" customWidth="1"/>
    <col min="9" max="9" width="5.875" style="38" customWidth="1"/>
    <col min="10" max="10" width="11" style="38" customWidth="1"/>
    <col min="11" max="11" width="5.75" style="38" customWidth="1"/>
    <col min="12" max="12" width="15" style="38" customWidth="1"/>
    <col min="13" max="14" width="9" style="38"/>
    <col min="15" max="15" width="2.75" style="38" customWidth="1"/>
    <col min="16" max="16384" width="9" style="38"/>
  </cols>
  <sheetData>
    <row r="1" spans="1:24" s="28" customFormat="1" ht="25.5" customHeight="1" x14ac:dyDescent="0.15">
      <c r="A1" s="4"/>
      <c r="B1" s="27" t="s">
        <v>158</v>
      </c>
      <c r="C1" s="36"/>
      <c r="D1" s="36"/>
      <c r="E1" s="29" t="s">
        <v>159</v>
      </c>
      <c r="I1" s="29"/>
      <c r="J1" s="29"/>
    </row>
    <row r="2" spans="1:24" ht="9.75" customHeight="1" x14ac:dyDescent="0.15"/>
    <row r="3" spans="1:24" ht="13.5" customHeight="1" x14ac:dyDescent="0.15">
      <c r="B3" s="43" t="s">
        <v>160</v>
      </c>
    </row>
    <row r="4" spans="1:24" ht="13.5" customHeight="1" x14ac:dyDescent="0.15">
      <c r="B4" s="43" t="s">
        <v>161</v>
      </c>
      <c r="C4" s="21"/>
      <c r="D4" s="21"/>
      <c r="E4" s="39"/>
    </row>
    <row r="5" spans="1:24" ht="13.5" customHeight="1" x14ac:dyDescent="0.15">
      <c r="C5" s="21"/>
      <c r="D5" s="21"/>
      <c r="E5" s="39"/>
      <c r="K5" s="368" t="s">
        <v>273</v>
      </c>
      <c r="L5" s="368"/>
      <c r="M5" s="368"/>
      <c r="N5" s="368"/>
      <c r="O5" s="368"/>
      <c r="P5" s="368"/>
    </row>
    <row r="6" spans="1:24" ht="13.5" customHeight="1" x14ac:dyDescent="0.15">
      <c r="B6" s="22" t="s">
        <v>162</v>
      </c>
      <c r="D6" s="44" t="s">
        <v>163</v>
      </c>
      <c r="E6" s="39"/>
      <c r="K6" s="45" t="s">
        <v>274</v>
      </c>
      <c r="L6" s="45"/>
      <c r="M6" s="45"/>
      <c r="N6" s="45"/>
      <c r="O6" s="45"/>
      <c r="P6" s="45"/>
    </row>
    <row r="7" spans="1:24" ht="13.5" customHeight="1" x14ac:dyDescent="0.15">
      <c r="D7" s="44" t="s">
        <v>164</v>
      </c>
      <c r="E7" s="39"/>
    </row>
    <row r="8" spans="1:24" ht="13.5" customHeight="1" x14ac:dyDescent="0.15">
      <c r="D8" s="44" t="s">
        <v>165</v>
      </c>
      <c r="E8" s="39"/>
      <c r="K8" s="37" t="s">
        <v>275</v>
      </c>
      <c r="L8" s="37" t="s">
        <v>14</v>
      </c>
      <c r="M8" s="37" t="s">
        <v>15</v>
      </c>
      <c r="N8" s="37" t="s">
        <v>276</v>
      </c>
      <c r="P8" s="37" t="s">
        <v>296</v>
      </c>
    </row>
    <row r="9" spans="1:24" ht="15.75" customHeight="1" x14ac:dyDescent="0.15">
      <c r="D9" s="44" t="s">
        <v>277</v>
      </c>
      <c r="E9" s="39"/>
      <c r="G9" s="9"/>
      <c r="K9" s="20">
        <v>1</v>
      </c>
      <c r="L9" s="77" t="s">
        <v>278</v>
      </c>
      <c r="M9" s="78">
        <v>100</v>
      </c>
      <c r="N9" s="31"/>
      <c r="P9" s="79" t="s">
        <v>297</v>
      </c>
      <c r="V9" s="46"/>
    </row>
    <row r="10" spans="1:24" ht="15.75" customHeight="1" x14ac:dyDescent="0.15">
      <c r="K10" s="20">
        <v>2</v>
      </c>
      <c r="L10" s="77" t="s">
        <v>279</v>
      </c>
      <c r="M10" s="78">
        <v>80</v>
      </c>
      <c r="N10" s="6"/>
      <c r="P10" s="79" t="s">
        <v>298</v>
      </c>
      <c r="X10" s="30" t="s">
        <v>280</v>
      </c>
    </row>
    <row r="11" spans="1:24" ht="15.75" customHeight="1" x14ac:dyDescent="0.15">
      <c r="B11" s="28"/>
      <c r="K11" s="20">
        <v>3</v>
      </c>
      <c r="L11" s="77" t="s">
        <v>281</v>
      </c>
      <c r="M11" s="78">
        <v>56</v>
      </c>
      <c r="N11" s="6"/>
      <c r="P11" s="79" t="s">
        <v>299</v>
      </c>
      <c r="X11" s="30" t="s">
        <v>167</v>
      </c>
    </row>
    <row r="12" spans="1:24" ht="13.5" customHeight="1" x14ac:dyDescent="0.15">
      <c r="K12" s="20">
        <v>4</v>
      </c>
      <c r="L12" s="77" t="s">
        <v>282</v>
      </c>
      <c r="M12" s="78">
        <v>74</v>
      </c>
      <c r="N12" s="6"/>
      <c r="X12" s="30" t="s">
        <v>168</v>
      </c>
    </row>
    <row r="13" spans="1:24" ht="13.5" customHeight="1" x14ac:dyDescent="0.15">
      <c r="K13" s="20">
        <v>5</v>
      </c>
      <c r="L13" s="77" t="s">
        <v>283</v>
      </c>
      <c r="M13" s="78">
        <v>85</v>
      </c>
      <c r="N13" s="6"/>
      <c r="X13" s="30" t="s">
        <v>169</v>
      </c>
    </row>
    <row r="14" spans="1:24" ht="13.5" customHeight="1" x14ac:dyDescent="0.15">
      <c r="K14" s="20">
        <v>6</v>
      </c>
      <c r="L14" s="77" t="s">
        <v>284</v>
      </c>
      <c r="M14" s="78">
        <v>25</v>
      </c>
      <c r="N14" s="6"/>
    </row>
    <row r="15" spans="1:24" ht="13.5" customHeight="1" x14ac:dyDescent="0.15">
      <c r="K15" s="20">
        <v>7</v>
      </c>
      <c r="L15" s="77" t="s">
        <v>285</v>
      </c>
      <c r="M15" s="78">
        <v>36</v>
      </c>
      <c r="N15" s="6"/>
    </row>
    <row r="16" spans="1:24" ht="13.5" customHeight="1" x14ac:dyDescent="0.15">
      <c r="K16" s="20">
        <v>8</v>
      </c>
      <c r="L16" s="77" t="s">
        <v>286</v>
      </c>
      <c r="M16" s="78">
        <v>57</v>
      </c>
      <c r="N16" s="6"/>
    </row>
    <row r="17" spans="11:24" ht="13.5" customHeight="1" x14ac:dyDescent="0.15">
      <c r="K17" s="20">
        <v>9</v>
      </c>
      <c r="L17" s="77" t="s">
        <v>287</v>
      </c>
      <c r="M17" s="78">
        <v>63</v>
      </c>
      <c r="N17" s="6"/>
      <c r="X17" s="37" t="s">
        <v>170</v>
      </c>
    </row>
    <row r="18" spans="11:24" ht="13.5" customHeight="1" x14ac:dyDescent="0.15">
      <c r="K18" s="20">
        <v>10</v>
      </c>
      <c r="L18" s="77" t="s">
        <v>288</v>
      </c>
      <c r="M18" s="78">
        <v>51</v>
      </c>
      <c r="N18" s="6"/>
      <c r="X18" s="1" t="s">
        <v>289</v>
      </c>
    </row>
    <row r="19" spans="11:24" ht="13.5" customHeight="1" x14ac:dyDescent="0.15">
      <c r="K19" s="46" t="s">
        <v>290</v>
      </c>
      <c r="X19" s="1" t="s">
        <v>291</v>
      </c>
    </row>
    <row r="20" spans="11:24" ht="13.5" customHeight="1" x14ac:dyDescent="0.15">
      <c r="X20" s="1" t="s">
        <v>292</v>
      </c>
    </row>
    <row r="21" spans="11:24" ht="13.5" customHeight="1" x14ac:dyDescent="0.15">
      <c r="K21" s="22" t="s">
        <v>293</v>
      </c>
    </row>
    <row r="22" spans="11:24" ht="13.5" customHeight="1" x14ac:dyDescent="0.15">
      <c r="K22" s="5" t="s">
        <v>300</v>
      </c>
    </row>
    <row r="23" spans="11:24" ht="13.5" customHeight="1" x14ac:dyDescent="0.15">
      <c r="K23" s="5" t="s">
        <v>294</v>
      </c>
    </row>
    <row r="24" spans="11:24" ht="15.75" customHeight="1" x14ac:dyDescent="0.15">
      <c r="K24" s="5" t="s">
        <v>295</v>
      </c>
    </row>
    <row r="25" spans="11:24" ht="15.75" customHeight="1" x14ac:dyDescent="0.15"/>
  </sheetData>
  <sheetProtection formatCells="0" formatColumns="0" formatRows="0" insertColumns="0" insertRows="0"/>
  <mergeCells count="1">
    <mergeCell ref="K5:P5"/>
  </mergeCells>
  <phoneticPr fontId="9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A1:Y29"/>
  <sheetViews>
    <sheetView showGridLines="0" topLeftCell="A4" workbookViewId="0">
      <selection activeCell="M43" sqref="M43"/>
    </sheetView>
  </sheetViews>
  <sheetFormatPr defaultRowHeight="13.5" x14ac:dyDescent="0.15"/>
  <cols>
    <col min="1" max="1" width="1.875" style="38" customWidth="1"/>
    <col min="2" max="2" width="6.875" style="38" customWidth="1"/>
    <col min="3" max="3" width="4" style="38" customWidth="1"/>
    <col min="4" max="4" width="13.125" style="38" customWidth="1"/>
    <col min="5" max="5" width="5.25" style="38" bestFit="1" customWidth="1"/>
    <col min="6" max="6" width="5.25" style="38" customWidth="1"/>
    <col min="7" max="7" width="6.5" style="38" customWidth="1"/>
    <col min="8" max="8" width="12" style="38" customWidth="1"/>
    <col min="9" max="9" width="2.375" style="38" customWidth="1"/>
    <col min="10" max="10" width="1.125" style="38" customWidth="1"/>
    <col min="11" max="11" width="4.75" style="38" customWidth="1"/>
    <col min="12" max="12" width="10.625" style="38" customWidth="1"/>
    <col min="13" max="13" width="7.625" style="38" customWidth="1"/>
    <col min="14" max="14" width="13.125" style="38" customWidth="1"/>
    <col min="15" max="15" width="2.5" style="38" customWidth="1"/>
    <col min="16" max="16" width="9.875" style="40" customWidth="1"/>
    <col min="17" max="17" width="10.625" style="38" customWidth="1"/>
    <col min="18" max="20" width="9" style="40" bestFit="1" customWidth="1"/>
    <col min="21" max="16384" width="9" style="38"/>
  </cols>
  <sheetData>
    <row r="1" spans="1:25" s="28" customFormat="1" ht="25.5" customHeight="1" x14ac:dyDescent="0.15">
      <c r="A1" s="4"/>
      <c r="B1" s="27" t="s">
        <v>301</v>
      </c>
      <c r="C1" s="36"/>
      <c r="D1" s="36"/>
      <c r="E1" s="29"/>
      <c r="I1" s="29"/>
      <c r="J1" s="29"/>
      <c r="P1" s="42"/>
      <c r="R1" s="42"/>
      <c r="S1" s="42"/>
      <c r="T1" s="42"/>
    </row>
    <row r="2" spans="1:25" ht="9.75" customHeight="1" x14ac:dyDescent="0.15"/>
    <row r="3" spans="1:25" ht="13.5" customHeight="1" x14ac:dyDescent="0.15">
      <c r="B3" s="43"/>
    </row>
    <row r="4" spans="1:25" ht="18.75" customHeight="1" x14ac:dyDescent="0.15">
      <c r="B4" s="43" t="s">
        <v>302</v>
      </c>
      <c r="C4" s="21"/>
      <c r="D4" s="21"/>
      <c r="E4" s="39"/>
      <c r="K4" s="14" t="s">
        <v>191</v>
      </c>
    </row>
    <row r="5" spans="1:25" ht="17.25" customHeight="1" x14ac:dyDescent="0.15">
      <c r="C5" s="21"/>
      <c r="D5" s="21"/>
      <c r="E5" s="39"/>
      <c r="K5" s="369" t="s">
        <v>238</v>
      </c>
      <c r="L5" s="369"/>
      <c r="M5" s="369"/>
      <c r="N5" s="369"/>
      <c r="O5" s="369"/>
      <c r="P5" s="369"/>
      <c r="Q5" s="369"/>
    </row>
    <row r="6" spans="1:25" ht="17.25" customHeight="1" x14ac:dyDescent="0.15">
      <c r="B6" s="22"/>
      <c r="D6" s="44"/>
      <c r="E6" s="39"/>
      <c r="K6" s="38" t="s">
        <v>239</v>
      </c>
      <c r="L6" s="45"/>
      <c r="M6" s="45"/>
      <c r="N6" s="45"/>
      <c r="O6" s="45"/>
    </row>
    <row r="7" spans="1:25" ht="17.25" customHeight="1" x14ac:dyDescent="0.15">
      <c r="D7" s="44"/>
      <c r="E7" s="39"/>
      <c r="K7" s="32" t="s">
        <v>240</v>
      </c>
    </row>
    <row r="8" spans="1:25" ht="17.25" customHeight="1" x14ac:dyDescent="0.15">
      <c r="D8" s="44"/>
      <c r="E8" s="39"/>
      <c r="K8" s="38" t="s">
        <v>190</v>
      </c>
    </row>
    <row r="9" spans="1:25" ht="15.75" customHeight="1" x14ac:dyDescent="0.15">
      <c r="D9" s="3"/>
      <c r="E9" s="39"/>
      <c r="G9" s="9"/>
      <c r="W9" s="46"/>
    </row>
    <row r="10" spans="1:25" ht="15.75" customHeight="1" x14ac:dyDescent="0.15">
      <c r="K10" s="63" t="s">
        <v>13</v>
      </c>
      <c r="L10" s="63" t="s">
        <v>14</v>
      </c>
      <c r="M10" s="63" t="s">
        <v>171</v>
      </c>
      <c r="N10" s="63" t="s">
        <v>189</v>
      </c>
      <c r="P10" s="47" t="s">
        <v>134</v>
      </c>
      <c r="Q10" s="48" t="s">
        <v>120</v>
      </c>
      <c r="Y10" s="30" t="s">
        <v>166</v>
      </c>
    </row>
    <row r="11" spans="1:25" ht="15.75" customHeight="1" x14ac:dyDescent="0.15">
      <c r="B11" s="28"/>
      <c r="K11" s="23">
        <v>1</v>
      </c>
      <c r="L11" s="24" t="s">
        <v>57</v>
      </c>
      <c r="M11" s="31"/>
      <c r="N11" s="31"/>
      <c r="P11" s="80" t="s">
        <v>173</v>
      </c>
      <c r="Q11" s="81" t="s">
        <v>181</v>
      </c>
      <c r="Y11" s="30" t="s">
        <v>167</v>
      </c>
    </row>
    <row r="12" spans="1:25" ht="13.5" customHeight="1" x14ac:dyDescent="0.15">
      <c r="K12" s="23">
        <v>2</v>
      </c>
      <c r="L12" s="24" t="s">
        <v>58</v>
      </c>
      <c r="M12" s="34"/>
      <c r="N12" s="34"/>
      <c r="P12" s="80" t="s">
        <v>172</v>
      </c>
      <c r="Q12" s="81" t="s">
        <v>179</v>
      </c>
      <c r="Y12" s="30" t="s">
        <v>168</v>
      </c>
    </row>
    <row r="13" spans="1:25" ht="13.5" customHeight="1" x14ac:dyDescent="0.15">
      <c r="K13" s="23">
        <v>3</v>
      </c>
      <c r="L13" s="24" t="s">
        <v>59</v>
      </c>
      <c r="M13" s="34"/>
      <c r="N13" s="34"/>
      <c r="P13" s="80" t="s">
        <v>174</v>
      </c>
      <c r="Q13" s="81" t="s">
        <v>182</v>
      </c>
      <c r="Y13" s="30" t="s">
        <v>169</v>
      </c>
    </row>
    <row r="14" spans="1:25" ht="13.5" customHeight="1" x14ac:dyDescent="0.15">
      <c r="H14"/>
      <c r="K14" s="23">
        <v>4</v>
      </c>
      <c r="L14" s="24" t="s">
        <v>60</v>
      </c>
      <c r="M14" s="34"/>
      <c r="N14" s="34"/>
      <c r="P14" s="80" t="s">
        <v>175</v>
      </c>
      <c r="Q14" s="81" t="s">
        <v>183</v>
      </c>
    </row>
    <row r="15" spans="1:25" ht="13.5" customHeight="1" x14ac:dyDescent="0.15">
      <c r="H15"/>
      <c r="K15" s="23">
        <v>5</v>
      </c>
      <c r="L15" s="24" t="s">
        <v>61</v>
      </c>
      <c r="M15" s="34"/>
      <c r="N15" s="34"/>
      <c r="P15" s="80" t="s">
        <v>176</v>
      </c>
      <c r="Q15" s="81" t="s">
        <v>184</v>
      </c>
    </row>
    <row r="16" spans="1:25" ht="13.5" customHeight="1" x14ac:dyDescent="0.15">
      <c r="H16"/>
      <c r="K16" s="23">
        <v>6</v>
      </c>
      <c r="L16" s="24" t="s">
        <v>62</v>
      </c>
      <c r="M16" s="34"/>
      <c r="N16" s="34"/>
      <c r="P16" s="80" t="s">
        <v>177</v>
      </c>
      <c r="Q16" s="81" t="s">
        <v>185</v>
      </c>
    </row>
    <row r="17" spans="8:25" ht="13.5" customHeight="1" x14ac:dyDescent="0.15">
      <c r="H17"/>
      <c r="K17" s="23">
        <v>7</v>
      </c>
      <c r="L17" s="24" t="s">
        <v>63</v>
      </c>
      <c r="M17" s="34"/>
      <c r="N17" s="34"/>
      <c r="P17" s="80" t="s">
        <v>178</v>
      </c>
      <c r="Q17" s="81" t="s">
        <v>186</v>
      </c>
      <c r="Y17" s="37" t="s">
        <v>170</v>
      </c>
    </row>
    <row r="18" spans="8:25" ht="13.5" customHeight="1" x14ac:dyDescent="0.15">
      <c r="K18" s="23">
        <v>8</v>
      </c>
      <c r="L18" s="24" t="s">
        <v>64</v>
      </c>
      <c r="M18" s="34"/>
      <c r="N18" s="34"/>
      <c r="P18" s="80" t="s">
        <v>187</v>
      </c>
      <c r="Q18" s="82"/>
      <c r="Y18" s="1" t="s">
        <v>103</v>
      </c>
    </row>
    <row r="19" spans="8:25" ht="13.5" customHeight="1" x14ac:dyDescent="0.15">
      <c r="H19"/>
      <c r="K19" s="23">
        <v>9</v>
      </c>
      <c r="L19" s="24" t="s">
        <v>65</v>
      </c>
      <c r="M19" s="34"/>
      <c r="N19" s="34"/>
      <c r="P19" s="80" t="s">
        <v>188</v>
      </c>
      <c r="Q19" s="82"/>
      <c r="R19"/>
      <c r="Y19" s="1" t="s">
        <v>72</v>
      </c>
    </row>
    <row r="20" spans="8:25" ht="13.5" customHeight="1" x14ac:dyDescent="0.15">
      <c r="H20"/>
      <c r="K20" s="23">
        <v>10</v>
      </c>
      <c r="L20" s="24" t="s">
        <v>66</v>
      </c>
      <c r="M20" s="34"/>
      <c r="N20" s="34"/>
      <c r="R20"/>
      <c r="Y20" s="1" t="s">
        <v>104</v>
      </c>
    </row>
    <row r="21" spans="8:25" ht="13.5" customHeight="1" x14ac:dyDescent="0.15">
      <c r="H21"/>
      <c r="K21"/>
      <c r="R21"/>
    </row>
    <row r="22" spans="8:25" ht="13.5" customHeight="1" x14ac:dyDescent="0.15">
      <c r="H22"/>
      <c r="K22" s="49" t="s">
        <v>194</v>
      </c>
      <c r="R22"/>
    </row>
    <row r="23" spans="8:25" ht="25.5" customHeight="1" x14ac:dyDescent="0.15">
      <c r="K23" s="50" t="s">
        <v>303</v>
      </c>
      <c r="R23"/>
    </row>
    <row r="24" spans="8:25" ht="15.75" customHeight="1" x14ac:dyDescent="0.15">
      <c r="K24"/>
      <c r="R24"/>
    </row>
    <row r="25" spans="8:25" ht="15.75" customHeight="1" x14ac:dyDescent="0.15">
      <c r="K25"/>
      <c r="R25"/>
    </row>
    <row r="26" spans="8:25" x14ac:dyDescent="0.15">
      <c r="R26"/>
    </row>
    <row r="27" spans="8:25" x14ac:dyDescent="0.15">
      <c r="R27"/>
    </row>
    <row r="28" spans="8:25" x14ac:dyDescent="0.15">
      <c r="R28"/>
    </row>
    <row r="29" spans="8:25" x14ac:dyDescent="0.15">
      <c r="R29"/>
    </row>
  </sheetData>
  <sheetProtection formatCells="0" formatColumns="0" formatRows="0" insertColumns="0" insertRows="0"/>
  <mergeCells count="1">
    <mergeCell ref="K5:Q5"/>
  </mergeCells>
  <phoneticPr fontId="9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FFCC"/>
  </sheetPr>
  <dimension ref="A1:U26"/>
  <sheetViews>
    <sheetView showGridLines="0" zoomScaleNormal="100" workbookViewId="0">
      <selection activeCell="M43" sqref="M43"/>
    </sheetView>
  </sheetViews>
  <sheetFormatPr defaultRowHeight="13.5" x14ac:dyDescent="0.15"/>
  <cols>
    <col min="1" max="1" width="2" style="87" customWidth="1"/>
    <col min="2" max="2" width="4.875" style="87" customWidth="1"/>
    <col min="3" max="7" width="9" style="87"/>
    <col min="8" max="8" width="6" style="87" customWidth="1"/>
    <col min="9" max="16384" width="9" style="87"/>
  </cols>
  <sheetData>
    <row r="1" spans="1:21" ht="21" x14ac:dyDescent="0.15">
      <c r="A1" s="83"/>
      <c r="B1" s="27" t="s">
        <v>304</v>
      </c>
      <c r="C1" s="84"/>
      <c r="D1" s="84"/>
      <c r="E1" s="84"/>
      <c r="F1" s="84"/>
      <c r="G1" s="84"/>
      <c r="H1" s="84"/>
      <c r="I1" s="83"/>
      <c r="J1" s="83"/>
      <c r="K1" s="83"/>
      <c r="L1" s="84"/>
      <c r="M1" s="84"/>
      <c r="N1" s="83"/>
      <c r="O1" s="85"/>
      <c r="P1" s="86"/>
      <c r="Q1" s="86"/>
      <c r="R1" s="86"/>
      <c r="S1" s="86"/>
      <c r="T1" s="86"/>
      <c r="U1" s="86"/>
    </row>
    <row r="2" spans="1:21" ht="30" customHeight="1" x14ac:dyDescent="0.15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  <c r="M2" s="84"/>
      <c r="N2" s="83"/>
      <c r="O2" s="85"/>
      <c r="P2" s="86"/>
      <c r="Q2" s="86"/>
      <c r="R2" s="86"/>
      <c r="S2" s="86"/>
      <c r="T2" s="86"/>
      <c r="U2" s="86"/>
    </row>
    <row r="3" spans="1:21" x14ac:dyDescent="0.15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</row>
    <row r="4" spans="1:21" x14ac:dyDescent="0.15">
      <c r="A4" s="83"/>
      <c r="B4" s="83"/>
      <c r="C4" s="88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</row>
    <row r="5" spans="1:21" x14ac:dyDescent="0.15">
      <c r="A5" s="83"/>
      <c r="B5" s="83"/>
      <c r="C5" s="88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21" x14ac:dyDescent="0.15">
      <c r="A6" s="83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</row>
    <row r="7" spans="1:21" x14ac:dyDescent="0.15">
      <c r="A7" s="83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</row>
    <row r="8" spans="1:21" x14ac:dyDescent="0.15">
      <c r="A8" s="83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</row>
    <row r="9" spans="1:21" x14ac:dyDescent="0.15">
      <c r="A9" s="83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</row>
    <row r="10" spans="1:21" x14ac:dyDescent="0.15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</row>
    <row r="11" spans="1:21" x14ac:dyDescent="0.15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</row>
    <row r="12" spans="1:21" x14ac:dyDescent="0.15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</row>
    <row r="13" spans="1:21" x14ac:dyDescent="0.15">
      <c r="A13" s="83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</row>
    <row r="14" spans="1:21" x14ac:dyDescent="0.15">
      <c r="A14" s="85"/>
      <c r="B14" s="85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</row>
    <row r="15" spans="1:21" x14ac:dyDescent="0.15">
      <c r="A15" s="85"/>
      <c r="B15" s="85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</row>
    <row r="16" spans="1:21" x14ac:dyDescent="0.15">
      <c r="A16" s="85"/>
      <c r="B16" s="85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</row>
    <row r="17" spans="1:15" x14ac:dyDescent="0.15">
      <c r="A17" s="85"/>
      <c r="B17" s="85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</row>
    <row r="18" spans="1:15" x14ac:dyDescent="0.15">
      <c r="A18" s="85"/>
      <c r="B18" s="85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</row>
    <row r="19" spans="1:15" x14ac:dyDescent="0.15">
      <c r="A19" s="85"/>
      <c r="B19" s="85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</row>
    <row r="20" spans="1:15" x14ac:dyDescent="0.15">
      <c r="A20" s="85"/>
      <c r="B20" s="85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</row>
    <row r="21" spans="1:15" x14ac:dyDescent="0.15">
      <c r="A21" s="85"/>
      <c r="B21" s="85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</row>
    <row r="22" spans="1:15" x14ac:dyDescent="0.15">
      <c r="A22" s="85"/>
      <c r="B22" s="85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</row>
    <row r="23" spans="1:15" x14ac:dyDescent="0.15">
      <c r="A23" s="85"/>
      <c r="B23" s="85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</row>
    <row r="24" spans="1:15" x14ac:dyDescent="0.15">
      <c r="A24" s="85"/>
      <c r="B24" s="85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</row>
    <row r="25" spans="1:15" x14ac:dyDescent="0.15">
      <c r="A25" s="85"/>
      <c r="B25" s="85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</row>
    <row r="26" spans="1:15" x14ac:dyDescent="0.15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</row>
  </sheetData>
  <phoneticPr fontId="9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EE04B-F7D0-4815-AB98-65E34C24BC3A}">
  <sheetPr>
    <tabColor theme="3" tint="0.59999389629810485"/>
  </sheetPr>
  <dimension ref="A1:R38"/>
  <sheetViews>
    <sheetView showGridLines="0" workbookViewId="0">
      <selection activeCell="O22" sqref="O22"/>
    </sheetView>
  </sheetViews>
  <sheetFormatPr defaultRowHeight="15.75" x14ac:dyDescent="0.15"/>
  <cols>
    <col min="1" max="1" width="1.875" style="114" customWidth="1"/>
    <col min="2" max="2" width="6.875" style="114" customWidth="1"/>
    <col min="3" max="3" width="4.125" style="114" bestFit="1" customWidth="1"/>
    <col min="4" max="9" width="12.75" style="114" customWidth="1"/>
    <col min="10" max="10" width="12.375" style="114" customWidth="1"/>
    <col min="11" max="11" width="4.625" style="114" customWidth="1"/>
    <col min="12" max="12" width="4.5" style="114" customWidth="1"/>
    <col min="13" max="13" width="13.25" style="114" customWidth="1"/>
    <col min="14" max="16" width="8.125" style="114" customWidth="1"/>
    <col min="17" max="16384" width="9" style="114"/>
  </cols>
  <sheetData>
    <row r="1" spans="1:18" ht="25.5" customHeight="1" x14ac:dyDescent="0.15">
      <c r="A1" s="132"/>
      <c r="B1" s="181" t="s">
        <v>641</v>
      </c>
      <c r="C1" s="182"/>
      <c r="D1" s="182"/>
      <c r="E1" s="117" t="s">
        <v>642</v>
      </c>
      <c r="F1" s="182"/>
      <c r="L1" s="117"/>
      <c r="M1" s="117"/>
      <c r="N1" s="117"/>
    </row>
    <row r="2" spans="1:18" ht="12.75" customHeight="1" x14ac:dyDescent="0.15">
      <c r="H2" s="183"/>
      <c r="I2" s="183"/>
      <c r="J2" s="183"/>
    </row>
    <row r="3" spans="1:18" ht="18.75" customHeight="1" x14ac:dyDescent="0.15">
      <c r="B3" s="132" t="s">
        <v>162</v>
      </c>
      <c r="C3" s="184" t="s">
        <v>643</v>
      </c>
      <c r="E3" s="185"/>
      <c r="F3" s="186"/>
      <c r="G3" s="186"/>
      <c r="L3" s="187" t="s">
        <v>39</v>
      </c>
      <c r="M3" s="187"/>
    </row>
    <row r="4" spans="1:18" ht="20.25" customHeight="1" x14ac:dyDescent="0.15">
      <c r="C4" s="184" t="s">
        <v>686</v>
      </c>
      <c r="F4" s="186"/>
      <c r="G4" s="186"/>
      <c r="L4" s="115" t="s">
        <v>687</v>
      </c>
    </row>
    <row r="5" spans="1:18" x14ac:dyDescent="0.15">
      <c r="C5" s="184" t="s">
        <v>644</v>
      </c>
      <c r="F5" s="186"/>
      <c r="G5" s="186"/>
      <c r="L5" s="115" t="s">
        <v>688</v>
      </c>
    </row>
    <row r="6" spans="1:18" x14ac:dyDescent="0.15">
      <c r="C6" s="184" t="s">
        <v>645</v>
      </c>
      <c r="F6" s="186"/>
      <c r="G6" s="186"/>
      <c r="L6" s="115" t="s">
        <v>646</v>
      </c>
    </row>
    <row r="7" spans="1:18" ht="18" customHeight="1" x14ac:dyDescent="0.15">
      <c r="D7" s="185"/>
      <c r="F7" s="186"/>
      <c r="G7" s="186"/>
      <c r="L7" s="196" t="s">
        <v>275</v>
      </c>
      <c r="M7" s="196" t="s">
        <v>14</v>
      </c>
      <c r="N7" s="196" t="s">
        <v>15</v>
      </c>
      <c r="O7" s="196" t="s">
        <v>309</v>
      </c>
      <c r="P7" s="196" t="s">
        <v>647</v>
      </c>
    </row>
    <row r="8" spans="1:18" ht="13.5" customHeight="1" x14ac:dyDescent="0.15">
      <c r="L8" s="97">
        <v>1</v>
      </c>
      <c r="M8" s="197" t="s">
        <v>278</v>
      </c>
      <c r="N8" s="97">
        <v>100</v>
      </c>
      <c r="O8" s="99" t="str">
        <f>IF(N8&gt;=80,"A",IF(N8&gt;40,"B","C"))</f>
        <v>A</v>
      </c>
      <c r="P8" s="97">
        <f t="shared" ref="P8:P17" si="0">RANK(N8,$N$8:$N$17,0)</f>
        <v>1</v>
      </c>
      <c r="R8" s="198"/>
    </row>
    <row r="9" spans="1:18" ht="13.5" customHeight="1" x14ac:dyDescent="0.15">
      <c r="C9" s="184"/>
      <c r="D9" s="185"/>
      <c r="F9" s="186"/>
      <c r="G9" s="186"/>
      <c r="L9" s="97">
        <v>2</v>
      </c>
      <c r="M9" s="197" t="s">
        <v>279</v>
      </c>
      <c r="N9" s="97">
        <v>80</v>
      </c>
      <c r="O9" s="99" t="str">
        <f t="shared" ref="O9:O17" si="1">IF(N9&gt;=80,"A",IF(N9&gt;40,"B","C"))</f>
        <v>A</v>
      </c>
      <c r="P9" s="97">
        <f t="shared" si="0"/>
        <v>3</v>
      </c>
    </row>
    <row r="10" spans="1:18" ht="13.5" customHeight="1" x14ac:dyDescent="0.15">
      <c r="C10" s="184"/>
      <c r="D10" s="185"/>
      <c r="F10" s="186"/>
      <c r="G10" s="186"/>
      <c r="L10" s="97">
        <v>3</v>
      </c>
      <c r="M10" s="197" t="s">
        <v>281</v>
      </c>
      <c r="N10" s="97">
        <v>56</v>
      </c>
      <c r="O10" s="99" t="str">
        <f t="shared" si="1"/>
        <v>B</v>
      </c>
      <c r="P10" s="97">
        <f t="shared" si="0"/>
        <v>8</v>
      </c>
    </row>
    <row r="11" spans="1:18" ht="13.5" customHeight="1" x14ac:dyDescent="0.15">
      <c r="L11" s="97">
        <v>4</v>
      </c>
      <c r="M11" s="197" t="s">
        <v>282</v>
      </c>
      <c r="N11" s="97">
        <v>74</v>
      </c>
      <c r="O11" s="99" t="str">
        <f t="shared" si="1"/>
        <v>B</v>
      </c>
      <c r="P11" s="97">
        <f t="shared" si="0"/>
        <v>4</v>
      </c>
    </row>
    <row r="12" spans="1:18" ht="13.5" customHeight="1" x14ac:dyDescent="0.15">
      <c r="H12" s="199"/>
      <c r="L12" s="97">
        <v>5</v>
      </c>
      <c r="M12" s="197" t="s">
        <v>283</v>
      </c>
      <c r="N12" s="97">
        <v>85</v>
      </c>
      <c r="O12" s="99" t="str">
        <f t="shared" si="1"/>
        <v>A</v>
      </c>
      <c r="P12" s="97">
        <f t="shared" si="0"/>
        <v>2</v>
      </c>
    </row>
    <row r="13" spans="1:18" ht="13.5" customHeight="1" x14ac:dyDescent="0.15">
      <c r="L13" s="97">
        <v>6</v>
      </c>
      <c r="M13" s="197" t="s">
        <v>284</v>
      </c>
      <c r="N13" s="97">
        <v>25</v>
      </c>
      <c r="O13" s="99" t="str">
        <f t="shared" si="1"/>
        <v>C</v>
      </c>
      <c r="P13" s="97">
        <f t="shared" si="0"/>
        <v>10</v>
      </c>
    </row>
    <row r="14" spans="1:18" ht="13.5" customHeight="1" x14ac:dyDescent="0.15">
      <c r="L14" s="97">
        <v>7</v>
      </c>
      <c r="M14" s="197" t="s">
        <v>285</v>
      </c>
      <c r="N14" s="97">
        <v>63</v>
      </c>
      <c r="O14" s="99" t="str">
        <f t="shared" si="1"/>
        <v>B</v>
      </c>
      <c r="P14" s="97">
        <f t="shared" si="0"/>
        <v>5</v>
      </c>
    </row>
    <row r="15" spans="1:18" ht="13.5" customHeight="1" x14ac:dyDescent="0.15">
      <c r="L15" s="97">
        <v>8</v>
      </c>
      <c r="M15" s="197" t="s">
        <v>286</v>
      </c>
      <c r="N15" s="97">
        <v>57</v>
      </c>
      <c r="O15" s="99" t="str">
        <f t="shared" si="1"/>
        <v>B</v>
      </c>
      <c r="P15" s="97">
        <f t="shared" si="0"/>
        <v>7</v>
      </c>
    </row>
    <row r="16" spans="1:18" ht="13.5" customHeight="1" x14ac:dyDescent="0.15">
      <c r="I16" s="200"/>
      <c r="L16" s="97">
        <v>9</v>
      </c>
      <c r="M16" s="197" t="s">
        <v>287</v>
      </c>
      <c r="N16" s="97">
        <v>63</v>
      </c>
      <c r="O16" s="99" t="str">
        <f t="shared" si="1"/>
        <v>B</v>
      </c>
      <c r="P16" s="97">
        <f t="shared" si="0"/>
        <v>5</v>
      </c>
    </row>
    <row r="17" spans="2:16" ht="13.5" customHeight="1" x14ac:dyDescent="0.15">
      <c r="I17" s="201"/>
      <c r="L17" s="97">
        <v>10</v>
      </c>
      <c r="M17" s="197" t="s">
        <v>288</v>
      </c>
      <c r="N17" s="97">
        <v>38</v>
      </c>
      <c r="O17" s="99" t="str">
        <f t="shared" si="1"/>
        <v>C</v>
      </c>
      <c r="P17" s="97">
        <f t="shared" si="0"/>
        <v>9</v>
      </c>
    </row>
    <row r="18" spans="2:16" ht="13.5" customHeight="1" x14ac:dyDescent="0.15"/>
    <row r="19" spans="2:16" ht="13.5" customHeight="1" x14ac:dyDescent="0.15"/>
    <row r="20" spans="2:16" ht="13.5" customHeight="1" x14ac:dyDescent="0.15">
      <c r="L20" s="202" t="s">
        <v>648</v>
      </c>
    </row>
    <row r="21" spans="2:16" ht="13.5" customHeight="1" x14ac:dyDescent="0.15">
      <c r="L21" s="196" t="s">
        <v>275</v>
      </c>
      <c r="M21" s="196" t="s">
        <v>14</v>
      </c>
      <c r="N21" s="196" t="s">
        <v>15</v>
      </c>
      <c r="O21" s="196" t="s">
        <v>309</v>
      </c>
      <c r="P21" s="196" t="s">
        <v>647</v>
      </c>
    </row>
    <row r="22" spans="2:16" ht="13.5" customHeight="1" x14ac:dyDescent="0.15">
      <c r="L22" s="97">
        <v>1</v>
      </c>
      <c r="M22" s="197" t="s">
        <v>278</v>
      </c>
      <c r="N22" s="97">
        <v>100</v>
      </c>
      <c r="O22" s="99" t="str">
        <f>IF(N22&gt;=80,"A",IF(N22&gt;40,"B","C"))</f>
        <v>A</v>
      </c>
      <c r="P22" s="97">
        <f>RANK(N22,$N$22:$N$31,0)</f>
        <v>1</v>
      </c>
    </row>
    <row r="23" spans="2:16" ht="15.75" customHeight="1" x14ac:dyDescent="0.15">
      <c r="L23" s="97">
        <v>2</v>
      </c>
      <c r="M23" s="197" t="s">
        <v>279</v>
      </c>
      <c r="N23" s="97">
        <v>80</v>
      </c>
      <c r="O23" s="99" t="str">
        <f t="shared" ref="O23:O31" si="2">IF(N23&gt;=80,"A",IF(N23&gt;40,"B","C"))</f>
        <v>A</v>
      </c>
      <c r="P23" s="97">
        <f>RANK(N23,$N$22:$N$31,0)</f>
        <v>3</v>
      </c>
    </row>
    <row r="24" spans="2:16" ht="15.75" customHeight="1" x14ac:dyDescent="0.15">
      <c r="L24" s="97">
        <v>3</v>
      </c>
      <c r="M24" s="197" t="s">
        <v>281</v>
      </c>
      <c r="N24" s="97">
        <v>56</v>
      </c>
      <c r="O24" s="99" t="str">
        <f t="shared" si="2"/>
        <v>B</v>
      </c>
      <c r="P24" s="97">
        <f t="shared" ref="P24:P31" si="3">RANK(N24,$N$22:$N$31,0)</f>
        <v>8</v>
      </c>
    </row>
    <row r="25" spans="2:16" ht="13.5" customHeight="1" x14ac:dyDescent="0.15">
      <c r="L25" s="97">
        <v>4</v>
      </c>
      <c r="M25" s="197" t="s">
        <v>282</v>
      </c>
      <c r="N25" s="97">
        <v>74</v>
      </c>
      <c r="O25" s="99" t="str">
        <f t="shared" si="2"/>
        <v>B</v>
      </c>
      <c r="P25" s="97">
        <f t="shared" si="3"/>
        <v>4</v>
      </c>
    </row>
    <row r="26" spans="2:16" ht="13.5" customHeight="1" x14ac:dyDescent="0.15">
      <c r="L26" s="97">
        <v>5</v>
      </c>
      <c r="M26" s="197" t="s">
        <v>283</v>
      </c>
      <c r="N26" s="97">
        <v>85</v>
      </c>
      <c r="O26" s="99" t="str">
        <f t="shared" si="2"/>
        <v>A</v>
      </c>
      <c r="P26" s="97">
        <f t="shared" si="3"/>
        <v>2</v>
      </c>
    </row>
    <row r="27" spans="2:16" ht="13.5" customHeight="1" x14ac:dyDescent="0.15">
      <c r="B27" s="132" t="s">
        <v>649</v>
      </c>
      <c r="L27" s="97">
        <v>6</v>
      </c>
      <c r="M27" s="197" t="s">
        <v>284</v>
      </c>
      <c r="N27" s="97">
        <v>25</v>
      </c>
      <c r="O27" s="99" t="str">
        <f t="shared" si="2"/>
        <v>C</v>
      </c>
      <c r="P27" s="97">
        <f t="shared" si="3"/>
        <v>10</v>
      </c>
    </row>
    <row r="28" spans="2:16" ht="13.5" customHeight="1" x14ac:dyDescent="0.15">
      <c r="L28" s="97">
        <v>7</v>
      </c>
      <c r="M28" s="197" t="s">
        <v>285</v>
      </c>
      <c r="N28" s="97">
        <v>63</v>
      </c>
      <c r="O28" s="99" t="str">
        <f t="shared" si="2"/>
        <v>B</v>
      </c>
      <c r="P28" s="97">
        <f t="shared" si="3"/>
        <v>5</v>
      </c>
    </row>
    <row r="29" spans="2:16" ht="13.5" customHeight="1" x14ac:dyDescent="0.15">
      <c r="L29" s="97">
        <v>8</v>
      </c>
      <c r="M29" s="197" t="s">
        <v>286</v>
      </c>
      <c r="N29" s="97">
        <v>57</v>
      </c>
      <c r="O29" s="99" t="str">
        <f t="shared" si="2"/>
        <v>B</v>
      </c>
      <c r="P29" s="97">
        <f t="shared" si="3"/>
        <v>7</v>
      </c>
    </row>
    <row r="30" spans="2:16" ht="13.5" customHeight="1" x14ac:dyDescent="0.15">
      <c r="L30" s="97">
        <v>9</v>
      </c>
      <c r="M30" s="197" t="s">
        <v>287</v>
      </c>
      <c r="N30" s="97">
        <v>63</v>
      </c>
      <c r="O30" s="99" t="str">
        <f t="shared" si="2"/>
        <v>B</v>
      </c>
      <c r="P30" s="97">
        <f t="shared" si="3"/>
        <v>5</v>
      </c>
    </row>
    <row r="31" spans="2:16" ht="13.5" customHeight="1" x14ac:dyDescent="0.15">
      <c r="L31" s="97">
        <v>10</v>
      </c>
      <c r="M31" s="197" t="s">
        <v>288</v>
      </c>
      <c r="N31" s="97">
        <v>38</v>
      </c>
      <c r="O31" s="99" t="str">
        <f t="shared" si="2"/>
        <v>C</v>
      </c>
      <c r="P31" s="97">
        <f t="shared" si="3"/>
        <v>9</v>
      </c>
    </row>
    <row r="32" spans="2:16" ht="13.5" customHeight="1" x14ac:dyDescent="0.15"/>
    <row r="33" ht="13.5" customHeight="1" x14ac:dyDescent="0.15"/>
    <row r="34" ht="13.5" customHeight="1" x14ac:dyDescent="0.15"/>
    <row r="35" ht="13.5" customHeight="1" x14ac:dyDescent="0.15"/>
    <row r="36" ht="13.5" customHeight="1" x14ac:dyDescent="0.15"/>
    <row r="37" ht="15.75" customHeight="1" x14ac:dyDescent="0.15"/>
    <row r="38" ht="15.75" customHeight="1" x14ac:dyDescent="0.15"/>
  </sheetData>
  <sheetProtection formatCells="0" formatColumns="0" formatRows="0" insertColumns="0" insertRows="0"/>
  <phoneticPr fontId="9"/>
  <conditionalFormatting sqref="N22:N31">
    <cfRule type="cellIs" dxfId="2" priority="3" operator="lessThan">
      <formula>30</formula>
    </cfRule>
  </conditionalFormatting>
  <conditionalFormatting sqref="O22:O31">
    <cfRule type="cellIs" dxfId="1" priority="2" operator="equal">
      <formula>"A"</formula>
    </cfRule>
  </conditionalFormatting>
  <conditionalFormatting sqref="P22:P31">
    <cfRule type="cellIs" dxfId="0" priority="1" operator="lessThan">
      <formula>4</formula>
    </cfRule>
  </conditionalFormatting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87F25-1697-4EC3-9E36-51B7915A8860}">
  <sheetPr>
    <tabColor theme="3" tint="0.59999389629810485"/>
  </sheetPr>
  <dimension ref="A1:T38"/>
  <sheetViews>
    <sheetView showGridLines="0" workbookViewId="0">
      <selection activeCell="O17" sqref="O17"/>
    </sheetView>
  </sheetViews>
  <sheetFormatPr defaultRowHeight="15.75" x14ac:dyDescent="0.15"/>
  <cols>
    <col min="1" max="1" width="1.375" style="114" customWidth="1"/>
    <col min="2" max="2" width="6.875" style="114" customWidth="1"/>
    <col min="3" max="3" width="10.875" style="114" customWidth="1"/>
    <col min="4" max="4" width="2.75" style="114" customWidth="1"/>
    <col min="5" max="5" width="5.25" style="114" bestFit="1" customWidth="1"/>
    <col min="6" max="6" width="7.5" style="114" customWidth="1"/>
    <col min="7" max="7" width="6.5" style="114" customWidth="1"/>
    <col min="8" max="8" width="7.875" style="114" customWidth="1"/>
    <col min="9" max="9" width="7.5" style="114" customWidth="1"/>
    <col min="10" max="10" width="12.125" style="114" customWidth="1"/>
    <col min="11" max="11" width="5.375" style="114" customWidth="1"/>
    <col min="12" max="12" width="2.75" style="114" customWidth="1"/>
    <col min="13" max="13" width="14.625" style="114" customWidth="1"/>
    <col min="14" max="14" width="1.625" style="114" customWidth="1"/>
    <col min="15" max="15" width="17.875" style="114" customWidth="1"/>
    <col min="16" max="16" width="2.75" style="114" customWidth="1"/>
    <col min="17" max="17" width="18.75" style="114" customWidth="1"/>
    <col min="18" max="16384" width="9" style="114"/>
  </cols>
  <sheetData>
    <row r="1" spans="1:20" ht="25.5" customHeight="1" x14ac:dyDescent="0.15">
      <c r="A1" s="132"/>
      <c r="B1" s="181" t="s">
        <v>766</v>
      </c>
      <c r="C1" s="182"/>
      <c r="D1" s="182"/>
      <c r="F1" s="182"/>
      <c r="G1" s="117" t="s">
        <v>767</v>
      </c>
      <c r="K1" s="117"/>
      <c r="L1" s="117"/>
      <c r="M1" s="117"/>
      <c r="N1" s="117"/>
    </row>
    <row r="2" spans="1:20" ht="13.5" customHeight="1" x14ac:dyDescent="0.15">
      <c r="H2" s="183"/>
      <c r="I2" s="183"/>
    </row>
    <row r="3" spans="1:20" ht="18.75" customHeight="1" x14ac:dyDescent="0.15">
      <c r="B3" s="132" t="s">
        <v>162</v>
      </c>
      <c r="C3" s="184" t="s">
        <v>768</v>
      </c>
      <c r="E3" s="185"/>
      <c r="F3" s="186"/>
      <c r="G3" s="186"/>
      <c r="M3" s="187" t="s">
        <v>39</v>
      </c>
    </row>
    <row r="4" spans="1:20" ht="20.25" customHeight="1" x14ac:dyDescent="0.15">
      <c r="C4" s="184" t="s">
        <v>783</v>
      </c>
      <c r="F4" s="186"/>
      <c r="G4" s="186"/>
      <c r="M4" s="341" t="s">
        <v>769</v>
      </c>
      <c r="N4" s="341"/>
      <c r="O4" s="341"/>
      <c r="P4" s="341"/>
      <c r="Q4" s="341"/>
      <c r="R4" s="341"/>
      <c r="S4" s="341"/>
      <c r="T4" s="341"/>
    </row>
    <row r="5" spans="1:20" ht="17.25" customHeight="1" x14ac:dyDescent="0.15">
      <c r="C5" s="184" t="s">
        <v>770</v>
      </c>
      <c r="F5" s="186"/>
      <c r="G5" s="186"/>
      <c r="M5" s="326" t="s">
        <v>771</v>
      </c>
      <c r="N5" s="326"/>
      <c r="O5" s="326" t="s">
        <v>772</v>
      </c>
      <c r="P5" s="326"/>
      <c r="Q5" s="326" t="s">
        <v>648</v>
      </c>
    </row>
    <row r="6" spans="1:20" ht="17.25" customHeight="1" x14ac:dyDescent="0.15">
      <c r="C6" s="184"/>
      <c r="F6" s="186"/>
      <c r="G6" s="186"/>
      <c r="M6" s="327">
        <v>42954</v>
      </c>
      <c r="N6" s="328"/>
      <c r="O6" s="329"/>
      <c r="Q6" s="330">
        <v>42954</v>
      </c>
    </row>
    <row r="7" spans="1:20" ht="17.25" customHeight="1" x14ac:dyDescent="0.15">
      <c r="D7" s="185"/>
      <c r="F7" s="186"/>
      <c r="G7" s="186"/>
      <c r="Q7" s="331"/>
    </row>
    <row r="8" spans="1:20" ht="17.25" customHeight="1" x14ac:dyDescent="0.15">
      <c r="M8" s="327">
        <v>42954</v>
      </c>
      <c r="N8" s="328"/>
      <c r="O8" s="329"/>
      <c r="Q8" s="332">
        <v>42954</v>
      </c>
    </row>
    <row r="9" spans="1:20" ht="17.25" customHeight="1" x14ac:dyDescent="0.15">
      <c r="C9" s="184"/>
      <c r="D9" s="185"/>
      <c r="F9" s="186"/>
      <c r="G9" s="186"/>
      <c r="Q9" s="331"/>
    </row>
    <row r="10" spans="1:20" ht="17.25" customHeight="1" x14ac:dyDescent="0.15">
      <c r="C10" s="184"/>
      <c r="D10" s="185"/>
      <c r="F10" s="186"/>
      <c r="G10" s="186"/>
      <c r="M10" s="327">
        <v>42954</v>
      </c>
      <c r="N10" s="328"/>
      <c r="O10" s="329"/>
      <c r="Q10" s="333">
        <v>42954</v>
      </c>
      <c r="S10" s="334"/>
    </row>
    <row r="11" spans="1:20" ht="17.25" customHeight="1" x14ac:dyDescent="0.15"/>
    <row r="12" spans="1:20" ht="17.25" customHeight="1" x14ac:dyDescent="0.15"/>
    <row r="13" spans="1:20" ht="17.25" customHeight="1" x14ac:dyDescent="0.15">
      <c r="I13" s="335" t="s">
        <v>773</v>
      </c>
      <c r="J13" s="99" t="s">
        <v>774</v>
      </c>
    </row>
    <row r="14" spans="1:20" ht="17.25" customHeight="1" x14ac:dyDescent="0.15">
      <c r="I14" s="335" t="s">
        <v>775</v>
      </c>
      <c r="J14" s="99" t="s">
        <v>776</v>
      </c>
    </row>
    <row r="15" spans="1:20" ht="17.25" customHeight="1" x14ac:dyDescent="0.15">
      <c r="I15" s="335" t="s">
        <v>777</v>
      </c>
      <c r="J15" s="99" t="s">
        <v>778</v>
      </c>
    </row>
    <row r="16" spans="1:20" ht="17.25" customHeight="1" x14ac:dyDescent="0.15">
      <c r="I16" s="335" t="s">
        <v>779</v>
      </c>
      <c r="J16" s="99" t="s">
        <v>780</v>
      </c>
    </row>
    <row r="17" spans="3:15" ht="17.25" customHeight="1" x14ac:dyDescent="0.15">
      <c r="I17" s="335" t="s">
        <v>781</v>
      </c>
      <c r="J17" s="99" t="s">
        <v>782</v>
      </c>
    </row>
    <row r="18" spans="3:15" ht="17.25" customHeight="1" x14ac:dyDescent="0.15"/>
    <row r="19" spans="3:15" ht="17.25" customHeight="1" x14ac:dyDescent="0.15"/>
    <row r="20" spans="3:15" ht="16.5" customHeight="1" x14ac:dyDescent="0.15"/>
    <row r="21" spans="3:15" ht="18" customHeight="1" x14ac:dyDescent="0.15">
      <c r="L21" s="221"/>
    </row>
    <row r="22" spans="3:15" ht="18" customHeight="1" x14ac:dyDescent="0.15">
      <c r="L22" s="221"/>
    </row>
    <row r="23" spans="3:15" ht="18" customHeight="1" x14ac:dyDescent="0.15">
      <c r="L23" s="221"/>
    </row>
    <row r="24" spans="3:15" ht="15" customHeight="1" x14ac:dyDescent="0.15"/>
    <row r="25" spans="3:15" ht="15" customHeight="1" x14ac:dyDescent="0.15"/>
    <row r="26" spans="3:15" ht="15" customHeight="1" x14ac:dyDescent="0.15"/>
    <row r="27" spans="3:15" ht="15" customHeight="1" x14ac:dyDescent="0.15">
      <c r="E27" s="211"/>
      <c r="F27" s="211"/>
      <c r="G27" s="336"/>
      <c r="O27" s="337"/>
    </row>
    <row r="28" spans="3:15" ht="15" customHeight="1" x14ac:dyDescent="0.15"/>
    <row r="29" spans="3:15" ht="15" customHeight="1" x14ac:dyDescent="0.15">
      <c r="C29" s="338"/>
    </row>
    <row r="30" spans="3:15" ht="15" customHeight="1" x14ac:dyDescent="0.15">
      <c r="C30" s="339"/>
    </row>
    <row r="31" spans="3:15" ht="13.5" customHeight="1" x14ac:dyDescent="0.15"/>
    <row r="32" spans="3:15" ht="13.5" customHeight="1" x14ac:dyDescent="0.15"/>
    <row r="33" s="114" customFormat="1" ht="13.5" customHeight="1" x14ac:dyDescent="0.15"/>
    <row r="34" s="114" customFormat="1" ht="13.5" customHeight="1" x14ac:dyDescent="0.15"/>
    <row r="35" s="114" customFormat="1" ht="13.5" customHeight="1" x14ac:dyDescent="0.15"/>
    <row r="36" s="114" customFormat="1" ht="13.5" customHeight="1" x14ac:dyDescent="0.15"/>
    <row r="37" s="114" customFormat="1" ht="15.75" customHeight="1" x14ac:dyDescent="0.15"/>
    <row r="38" s="114" customFormat="1" ht="15.75" customHeight="1" x14ac:dyDescent="0.15"/>
  </sheetData>
  <sheetProtection formatCells="0" formatColumns="0" formatRows="0" insertColumns="0" insertRows="0"/>
  <mergeCells count="1">
    <mergeCell ref="M4:T4"/>
  </mergeCells>
  <phoneticPr fontId="9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59EB6-A98C-4373-A6C3-6DB14878B6A0}">
  <sheetPr>
    <tabColor rgb="FFCCFFCC"/>
  </sheetPr>
  <dimension ref="A1:AC36"/>
  <sheetViews>
    <sheetView showGridLines="0" workbookViewId="0">
      <selection activeCell="S3" sqref="S3"/>
    </sheetView>
  </sheetViews>
  <sheetFormatPr defaultRowHeight="15.75" x14ac:dyDescent="0.15"/>
  <cols>
    <col min="1" max="1" width="2.625" style="114" customWidth="1"/>
    <col min="2" max="2" width="9" style="114"/>
    <col min="3" max="3" width="4.125" style="114" bestFit="1" customWidth="1"/>
    <col min="4" max="4" width="12.375" style="114" bestFit="1" customWidth="1"/>
    <col min="5" max="6" width="5.625" style="114" customWidth="1"/>
    <col min="7" max="7" width="8.25" style="114" customWidth="1"/>
    <col min="8" max="8" width="13.125" style="114" customWidth="1"/>
    <col min="9" max="9" width="8" style="114" customWidth="1"/>
    <col min="10" max="10" width="5" style="114" customWidth="1"/>
    <col min="11" max="11" width="13.625" style="114" customWidth="1"/>
    <col min="12" max="12" width="7.25" style="114" customWidth="1"/>
    <col min="13" max="13" width="6" style="114" customWidth="1"/>
    <col min="14" max="14" width="7.375" style="114" customWidth="1"/>
    <col min="15" max="15" width="5.875" style="114" customWidth="1"/>
    <col min="16" max="16" width="5.125" style="114" customWidth="1"/>
    <col min="17" max="17" width="4.375" style="114" customWidth="1"/>
    <col min="18" max="18" width="5.875" style="114" customWidth="1"/>
    <col min="19" max="19" width="5.125" style="114" customWidth="1"/>
    <col min="20" max="20" width="6.5" style="114" customWidth="1"/>
    <col min="21" max="21" width="12.875" style="114" customWidth="1"/>
    <col min="22" max="22" width="9" style="114"/>
    <col min="23" max="23" width="7.5" style="114" customWidth="1"/>
    <col min="24" max="16384" width="9" style="114"/>
  </cols>
  <sheetData>
    <row r="1" spans="1:20" ht="24" customHeight="1" x14ac:dyDescent="0.15">
      <c r="A1" s="132"/>
      <c r="B1" s="181" t="s">
        <v>738</v>
      </c>
      <c r="C1" s="182"/>
      <c r="D1" s="182"/>
      <c r="E1" s="182"/>
      <c r="F1" s="182"/>
      <c r="G1" s="182"/>
      <c r="I1" s="181"/>
      <c r="Q1" s="181"/>
      <c r="S1" s="117"/>
      <c r="T1" s="117"/>
    </row>
    <row r="2" spans="1:20" ht="13.5" customHeight="1" x14ac:dyDescent="0.15"/>
    <row r="3" spans="1:20" ht="19.5" customHeight="1" x14ac:dyDescent="0.15">
      <c r="J3" s="187" t="s">
        <v>39</v>
      </c>
      <c r="K3" s="187"/>
      <c r="L3" s="187"/>
      <c r="M3" s="187"/>
      <c r="N3" s="187"/>
    </row>
    <row r="4" spans="1:20" ht="18" customHeight="1" x14ac:dyDescent="0.15">
      <c r="C4" s="185"/>
      <c r="D4" s="185"/>
      <c r="E4" s="185"/>
      <c r="F4" s="185"/>
      <c r="G4" s="186"/>
      <c r="J4" s="196" t="s">
        <v>275</v>
      </c>
      <c r="K4" s="196" t="s">
        <v>14</v>
      </c>
      <c r="L4" s="196" t="s">
        <v>727</v>
      </c>
      <c r="M4" s="196" t="s">
        <v>276</v>
      </c>
    </row>
    <row r="5" spans="1:20" ht="18" customHeight="1" x14ac:dyDescent="0.15">
      <c r="B5" s="342" t="s">
        <v>739</v>
      </c>
      <c r="C5" s="343"/>
      <c r="D5" s="343"/>
      <c r="E5" s="343"/>
      <c r="F5" s="343"/>
      <c r="G5" s="343"/>
      <c r="H5" s="261"/>
      <c r="J5" s="97">
        <v>1</v>
      </c>
      <c r="K5" s="97" t="s">
        <v>278</v>
      </c>
      <c r="L5" s="319">
        <v>100</v>
      </c>
      <c r="M5" s="320" t="s">
        <v>728</v>
      </c>
      <c r="O5" s="186"/>
    </row>
    <row r="6" spans="1:20" ht="18" customHeight="1" x14ac:dyDescent="0.15">
      <c r="G6" s="186"/>
      <c r="J6" s="97">
        <v>2</v>
      </c>
      <c r="K6" s="97" t="s">
        <v>279</v>
      </c>
      <c r="L6" s="319">
        <v>80</v>
      </c>
      <c r="M6" s="320" t="s">
        <v>728</v>
      </c>
    </row>
    <row r="7" spans="1:20" ht="18" customHeight="1" x14ac:dyDescent="0.15">
      <c r="J7" s="97">
        <v>3</v>
      </c>
      <c r="K7" s="97" t="s">
        <v>281</v>
      </c>
      <c r="L7" s="319">
        <v>56</v>
      </c>
      <c r="M7" s="320"/>
      <c r="O7" s="186"/>
    </row>
    <row r="8" spans="1:20" ht="18" customHeight="1" x14ac:dyDescent="0.15">
      <c r="J8" s="97">
        <v>4</v>
      </c>
      <c r="K8" s="97" t="s">
        <v>282</v>
      </c>
      <c r="L8" s="319"/>
      <c r="M8" s="320"/>
    </row>
    <row r="9" spans="1:20" ht="18" customHeight="1" x14ac:dyDescent="0.15">
      <c r="A9" s="321"/>
      <c r="B9" s="344" t="s">
        <v>740</v>
      </c>
      <c r="C9" s="344"/>
      <c r="D9" s="344"/>
      <c r="E9" s="344"/>
      <c r="F9" s="344"/>
      <c r="G9" s="344"/>
      <c r="J9" s="97">
        <v>5</v>
      </c>
      <c r="K9" s="97" t="s">
        <v>283</v>
      </c>
      <c r="L9" s="319">
        <v>85</v>
      </c>
      <c r="M9" s="320" t="s">
        <v>728</v>
      </c>
    </row>
    <row r="10" spans="1:20" ht="18" customHeight="1" x14ac:dyDescent="0.15">
      <c r="J10" s="97">
        <v>6</v>
      </c>
      <c r="K10" s="97" t="s">
        <v>284</v>
      </c>
      <c r="L10" s="319">
        <v>25</v>
      </c>
      <c r="M10" s="320" t="s">
        <v>729</v>
      </c>
    </row>
    <row r="11" spans="1:20" ht="18" customHeight="1" x14ac:dyDescent="0.15">
      <c r="J11" s="97">
        <v>7</v>
      </c>
      <c r="K11" s="97" t="s">
        <v>285</v>
      </c>
      <c r="L11" s="319">
        <v>63</v>
      </c>
      <c r="M11" s="320"/>
    </row>
    <row r="12" spans="1:20" ht="18" customHeight="1" x14ac:dyDescent="0.15">
      <c r="J12" s="97">
        <v>8</v>
      </c>
      <c r="K12" s="97" t="s">
        <v>286</v>
      </c>
      <c r="L12" s="319">
        <v>57</v>
      </c>
      <c r="M12" s="320" t="s">
        <v>730</v>
      </c>
    </row>
    <row r="13" spans="1:20" ht="18" customHeight="1" x14ac:dyDescent="0.15">
      <c r="B13" s="342" t="s">
        <v>741</v>
      </c>
      <c r="C13" s="343"/>
      <c r="D13" s="343"/>
      <c r="E13" s="343"/>
      <c r="F13" s="343"/>
      <c r="G13" s="343"/>
      <c r="J13" s="97">
        <v>9</v>
      </c>
      <c r="K13" s="97" t="s">
        <v>287</v>
      </c>
      <c r="L13" s="319">
        <v>63</v>
      </c>
      <c r="M13" s="320" t="s">
        <v>730</v>
      </c>
    </row>
    <row r="14" spans="1:20" ht="18" customHeight="1" x14ac:dyDescent="0.15">
      <c r="J14" s="97">
        <v>10</v>
      </c>
      <c r="K14" s="97" t="s">
        <v>288</v>
      </c>
      <c r="L14" s="319">
        <v>38</v>
      </c>
      <c r="M14" s="320" t="s">
        <v>730</v>
      </c>
    </row>
    <row r="15" spans="1:20" ht="18" customHeight="1" x14ac:dyDescent="0.15">
      <c r="G15" s="186"/>
    </row>
    <row r="16" spans="1:20" ht="18" customHeight="1" x14ac:dyDescent="0.15">
      <c r="G16" s="186"/>
      <c r="N16" s="190" t="s">
        <v>659</v>
      </c>
    </row>
    <row r="17" spans="7:29" ht="18" customHeight="1" x14ac:dyDescent="0.15">
      <c r="G17" s="186"/>
      <c r="K17" s="186" t="s">
        <v>731</v>
      </c>
      <c r="L17" s="140"/>
      <c r="M17" s="114" t="s">
        <v>732</v>
      </c>
      <c r="N17" s="191">
        <f>COUNTA(K5:K14)</f>
        <v>10</v>
      </c>
      <c r="O17" s="322" t="s">
        <v>733</v>
      </c>
    </row>
    <row r="18" spans="7:29" ht="18" customHeight="1" x14ac:dyDescent="0.15">
      <c r="K18" s="186" t="s">
        <v>734</v>
      </c>
      <c r="L18" s="140"/>
      <c r="M18" s="114" t="s">
        <v>732</v>
      </c>
      <c r="N18" s="191">
        <f>COUNT(L5:L14)</f>
        <v>9</v>
      </c>
      <c r="O18" s="322" t="s">
        <v>735</v>
      </c>
    </row>
    <row r="19" spans="7:29" ht="18" customHeight="1" x14ac:dyDescent="0.15"/>
    <row r="20" spans="7:29" ht="18" customHeight="1" x14ac:dyDescent="0.15">
      <c r="K20" s="186" t="s">
        <v>736</v>
      </c>
      <c r="L20" s="140"/>
      <c r="M20" s="114" t="s">
        <v>732</v>
      </c>
      <c r="N20" s="191">
        <f>COUNTBLANK(M5:M14)</f>
        <v>3</v>
      </c>
      <c r="O20" s="322" t="s">
        <v>737</v>
      </c>
    </row>
    <row r="21" spans="7:29" ht="18" customHeight="1" x14ac:dyDescent="0.15"/>
    <row r="22" spans="7:29" ht="18" customHeight="1" x14ac:dyDescent="0.15">
      <c r="Z22" s="240"/>
    </row>
    <row r="23" spans="7:29" ht="18" customHeight="1" x14ac:dyDescent="0.15">
      <c r="AC23" s="323"/>
    </row>
    <row r="24" spans="7:29" ht="18" customHeight="1" x14ac:dyDescent="0.15">
      <c r="Z24" s="240"/>
    </row>
    <row r="25" spans="7:29" ht="18" customHeight="1" x14ac:dyDescent="0.15">
      <c r="Z25" s="240"/>
    </row>
    <row r="26" spans="7:29" ht="18" customHeight="1" x14ac:dyDescent="0.15">
      <c r="Z26" s="240"/>
    </row>
    <row r="27" spans="7:29" ht="18" customHeight="1" x14ac:dyDescent="0.15">
      <c r="Z27" s="240"/>
    </row>
    <row r="28" spans="7:29" ht="13.5" customHeight="1" x14ac:dyDescent="0.15">
      <c r="Z28" s="240"/>
    </row>
    <row r="29" spans="7:29" ht="18" customHeight="1" x14ac:dyDescent="0.15"/>
    <row r="30" spans="7:29" ht="13.5" customHeight="1" x14ac:dyDescent="0.15"/>
    <row r="31" spans="7:29" ht="13.5" customHeight="1" x14ac:dyDescent="0.15"/>
    <row r="32" spans="7:29" ht="15.75" customHeight="1" x14ac:dyDescent="0.15">
      <c r="H32" s="186"/>
    </row>
    <row r="33" spans="8:8" ht="15.75" customHeight="1" x14ac:dyDescent="0.15"/>
    <row r="34" spans="8:8" ht="15.75" customHeight="1" x14ac:dyDescent="0.15">
      <c r="H34" s="186"/>
    </row>
    <row r="36" spans="8:8" x14ac:dyDescent="0.15">
      <c r="H36" s="186"/>
    </row>
  </sheetData>
  <sheetProtection formatCells="0" formatColumns="0" formatRows="0" insertColumns="0" insertRows="0"/>
  <mergeCells count="3">
    <mergeCell ref="B5:G5"/>
    <mergeCell ref="B9:G9"/>
    <mergeCell ref="B13:G13"/>
  </mergeCells>
  <phoneticPr fontId="9"/>
  <dataValidations count="1">
    <dataValidation type="list" allowBlank="1" showInputMessage="1" showErrorMessage="1" sqref="M5:M14" xr:uid="{6608EEAB-7966-4D32-AC33-62DA1B71AD43}">
      <formula1>"A,B,C"</formula1>
    </dataValidation>
  </dataValidations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autoPageBreaks="0"/>
  </sheetPr>
  <dimension ref="A1:S28"/>
  <sheetViews>
    <sheetView showGridLines="0" topLeftCell="A3" zoomScaleNormal="125" workbookViewId="0">
      <selection activeCell="D32" sqref="D32"/>
    </sheetView>
  </sheetViews>
  <sheetFormatPr defaultRowHeight="15.75" x14ac:dyDescent="0.15"/>
  <cols>
    <col min="1" max="1" width="2.875" style="114" customWidth="1"/>
    <col min="2" max="2" width="9.125" style="114" customWidth="1"/>
    <col min="3" max="3" width="12.625" style="114" customWidth="1"/>
    <col min="4" max="4" width="4.5" style="114" customWidth="1"/>
    <col min="5" max="5" width="14.125" style="114" bestFit="1" customWidth="1"/>
    <col min="6" max="7" width="9" style="114"/>
    <col min="8" max="8" width="9.5" style="114" customWidth="1"/>
    <col min="9" max="9" width="1.25" style="228" customWidth="1"/>
    <col min="10" max="10" width="5.25" style="114" customWidth="1"/>
    <col min="11" max="11" width="6.5" style="114" customWidth="1"/>
    <col min="12" max="12" width="9.625" style="114" customWidth="1"/>
    <col min="13" max="13" width="8.5" style="114" customWidth="1"/>
    <col min="14" max="14" width="8.125" style="114" customWidth="1"/>
    <col min="15" max="15" width="7.375" style="114" customWidth="1"/>
    <col min="16" max="16" width="8.875" style="114" customWidth="1"/>
    <col min="17" max="17" width="7" style="114" customWidth="1"/>
    <col min="18" max="18" width="5" style="114" customWidth="1"/>
    <col min="19" max="19" width="6" style="240" customWidth="1"/>
    <col min="20" max="16384" width="9" style="114"/>
  </cols>
  <sheetData>
    <row r="1" spans="1:19" ht="21" x14ac:dyDescent="0.15">
      <c r="B1" s="210" t="s">
        <v>110</v>
      </c>
      <c r="C1" s="130"/>
      <c r="D1" s="130"/>
      <c r="E1" s="130"/>
      <c r="F1" s="130"/>
      <c r="G1" s="130"/>
      <c r="H1" s="130"/>
      <c r="J1" s="130"/>
      <c r="K1" s="210" t="s">
        <v>112</v>
      </c>
      <c r="L1" s="130"/>
      <c r="M1" s="130"/>
      <c r="O1" s="130"/>
    </row>
    <row r="2" spans="1:19" ht="9" customHeight="1" x14ac:dyDescent="0.15">
      <c r="A2" s="132"/>
      <c r="B2" s="132"/>
      <c r="M2" s="130"/>
      <c r="N2" s="130"/>
      <c r="O2" s="130"/>
    </row>
    <row r="3" spans="1:19" ht="15" customHeight="1" x14ac:dyDescent="0.15">
      <c r="A3" s="130"/>
      <c r="K3" s="135" t="s">
        <v>114</v>
      </c>
    </row>
    <row r="4" spans="1:19" ht="22.5" customHeight="1" x14ac:dyDescent="0.15">
      <c r="A4" s="130"/>
      <c r="B4" s="259" t="s">
        <v>212</v>
      </c>
      <c r="D4" s="130"/>
      <c r="K4" s="114" t="s">
        <v>115</v>
      </c>
    </row>
    <row r="5" spans="1:19" ht="20.25" customHeight="1" x14ac:dyDescent="0.15">
      <c r="A5" s="130"/>
      <c r="C5" s="260" t="s">
        <v>113</v>
      </c>
      <c r="E5" s="261" t="s">
        <v>710</v>
      </c>
      <c r="K5" s="135" t="s">
        <v>711</v>
      </c>
    </row>
    <row r="6" spans="1:19" ht="20.25" customHeight="1" x14ac:dyDescent="0.15">
      <c r="A6" s="130"/>
      <c r="K6" s="349" t="s">
        <v>13</v>
      </c>
      <c r="L6" s="349" t="s">
        <v>14</v>
      </c>
      <c r="M6" s="350" t="s">
        <v>86</v>
      </c>
      <c r="N6" s="352" t="s">
        <v>87</v>
      </c>
      <c r="O6" s="353" t="s">
        <v>111</v>
      </c>
    </row>
    <row r="7" spans="1:19" ht="12" customHeight="1" x14ac:dyDescent="0.15">
      <c r="A7" s="130"/>
      <c r="B7" s="130"/>
      <c r="D7" s="130"/>
      <c r="K7" s="349"/>
      <c r="L7" s="349"/>
      <c r="M7" s="351"/>
      <c r="N7" s="349"/>
      <c r="O7" s="353"/>
    </row>
    <row r="8" spans="1:19" ht="16.5" customHeight="1" x14ac:dyDescent="0.15">
      <c r="A8" s="130"/>
      <c r="B8" s="130"/>
      <c r="C8" s="221"/>
      <c r="K8" s="246">
        <v>1</v>
      </c>
      <c r="L8" s="279" t="s">
        <v>57</v>
      </c>
      <c r="M8" s="263" t="s">
        <v>85</v>
      </c>
      <c r="N8" s="264">
        <v>0.875</v>
      </c>
      <c r="O8" s="265">
        <v>90</v>
      </c>
    </row>
    <row r="9" spans="1:19" ht="16.5" customHeight="1" x14ac:dyDescent="0.15">
      <c r="A9" s="130"/>
      <c r="B9" s="230" t="s">
        <v>712</v>
      </c>
      <c r="C9" s="217"/>
      <c r="K9" s="246">
        <v>2</v>
      </c>
      <c r="L9" s="279" t="s">
        <v>58</v>
      </c>
      <c r="M9" s="266" t="s">
        <v>82</v>
      </c>
      <c r="N9" s="264">
        <v>0.91666666666666663</v>
      </c>
      <c r="O9" s="265">
        <v>50</v>
      </c>
    </row>
    <row r="10" spans="1:19" ht="16.5" customHeight="1" x14ac:dyDescent="0.15">
      <c r="A10" s="130"/>
      <c r="B10" s="226" t="s">
        <v>713</v>
      </c>
      <c r="D10" s="234"/>
      <c r="E10" s="234"/>
      <c r="K10" s="246">
        <v>3</v>
      </c>
      <c r="L10" s="279" t="s">
        <v>59</v>
      </c>
      <c r="M10" s="263" t="s">
        <v>85</v>
      </c>
      <c r="N10" s="264">
        <v>0.875</v>
      </c>
      <c r="O10" s="265">
        <v>60</v>
      </c>
    </row>
    <row r="11" spans="1:19" ht="16.5" customHeight="1" x14ac:dyDescent="0.15">
      <c r="A11" s="130"/>
      <c r="K11" s="246">
        <v>4</v>
      </c>
      <c r="L11" s="279" t="s">
        <v>60</v>
      </c>
      <c r="M11" s="266" t="s">
        <v>82</v>
      </c>
      <c r="N11" s="264">
        <v>0.875</v>
      </c>
      <c r="O11" s="265">
        <v>85</v>
      </c>
    </row>
    <row r="12" spans="1:19" ht="16.5" customHeight="1" x14ac:dyDescent="0.15">
      <c r="A12" s="130"/>
      <c r="B12" s="230" t="s">
        <v>714</v>
      </c>
      <c r="C12" s="234"/>
      <c r="D12" s="234"/>
      <c r="E12" s="234"/>
      <c r="F12" s="234"/>
      <c r="G12" s="234"/>
      <c r="H12" s="234"/>
      <c r="I12" s="268"/>
      <c r="J12" s="135"/>
      <c r="K12" s="246">
        <v>5</v>
      </c>
      <c r="L12" s="279" t="s">
        <v>61</v>
      </c>
      <c r="M12" s="263" t="s">
        <v>83</v>
      </c>
      <c r="N12" s="264">
        <v>0.95833333333333337</v>
      </c>
      <c r="O12" s="265">
        <v>55</v>
      </c>
    </row>
    <row r="13" spans="1:19" ht="16.5" customHeight="1" x14ac:dyDescent="0.15">
      <c r="A13" s="130"/>
      <c r="B13" s="226" t="s">
        <v>715</v>
      </c>
      <c r="E13" s="234"/>
      <c r="F13" s="234"/>
      <c r="G13" s="234"/>
      <c r="H13" s="234"/>
      <c r="I13" s="268"/>
      <c r="J13" s="135"/>
      <c r="K13" s="246">
        <v>6</v>
      </c>
      <c r="L13" s="279" t="s">
        <v>62</v>
      </c>
      <c r="M13" s="263" t="s">
        <v>83</v>
      </c>
      <c r="N13" s="264">
        <v>0.91666666666666663</v>
      </c>
      <c r="O13" s="265">
        <v>75</v>
      </c>
    </row>
    <row r="14" spans="1:19" ht="16.5" customHeight="1" x14ac:dyDescent="0.15">
      <c r="A14" s="130"/>
      <c r="K14" s="246">
        <v>7</v>
      </c>
      <c r="L14" s="279" t="s">
        <v>63</v>
      </c>
      <c r="M14" s="266" t="s">
        <v>82</v>
      </c>
      <c r="N14" s="264">
        <v>0.875</v>
      </c>
      <c r="O14" s="265">
        <v>50</v>
      </c>
      <c r="S14" s="114"/>
    </row>
    <row r="15" spans="1:19" ht="16.5" customHeight="1" x14ac:dyDescent="0.15">
      <c r="A15" s="130"/>
      <c r="E15" s="234"/>
      <c r="K15" s="246">
        <v>8</v>
      </c>
      <c r="L15" s="279" t="s">
        <v>64</v>
      </c>
      <c r="M15" s="263" t="s">
        <v>85</v>
      </c>
      <c r="N15" s="264">
        <v>0.91666666666666663</v>
      </c>
      <c r="O15" s="265">
        <v>95</v>
      </c>
      <c r="S15" s="114"/>
    </row>
    <row r="16" spans="1:19" ht="16.5" customHeight="1" x14ac:dyDescent="0.15">
      <c r="A16" s="130"/>
      <c r="K16" s="246">
        <v>9</v>
      </c>
      <c r="L16" s="279" t="s">
        <v>65</v>
      </c>
      <c r="M16" s="263" t="s">
        <v>83</v>
      </c>
      <c r="N16" s="264">
        <v>0.95833333333333337</v>
      </c>
      <c r="O16" s="265">
        <v>30</v>
      </c>
      <c r="S16" s="114"/>
    </row>
    <row r="17" spans="1:19" ht="16.5" customHeight="1" x14ac:dyDescent="0.15">
      <c r="A17" s="130"/>
      <c r="C17" s="130"/>
      <c r="K17" s="246">
        <v>10</v>
      </c>
      <c r="L17" s="279" t="s">
        <v>66</v>
      </c>
      <c r="M17" s="263" t="s">
        <v>85</v>
      </c>
      <c r="N17" s="264">
        <v>0.875</v>
      </c>
      <c r="O17" s="265">
        <v>95</v>
      </c>
      <c r="S17" s="114"/>
    </row>
    <row r="18" spans="1:19" ht="16.5" customHeight="1" x14ac:dyDescent="0.15">
      <c r="A18" s="130"/>
      <c r="C18" s="130"/>
      <c r="D18" s="130"/>
      <c r="S18" s="114"/>
    </row>
    <row r="19" spans="1:19" ht="16.5" customHeight="1" x14ac:dyDescent="0.15">
      <c r="A19" s="130"/>
      <c r="B19" s="130"/>
      <c r="D19" s="130"/>
      <c r="K19" s="345" t="s">
        <v>81</v>
      </c>
      <c r="L19" s="346"/>
      <c r="M19" s="271" t="s">
        <v>213</v>
      </c>
      <c r="N19" s="347" t="s">
        <v>89</v>
      </c>
      <c r="O19" s="348"/>
      <c r="P19" s="271" t="s">
        <v>213</v>
      </c>
      <c r="S19" s="114"/>
    </row>
    <row r="20" spans="1:19" ht="16.5" customHeight="1" x14ac:dyDescent="0.15">
      <c r="A20" s="130"/>
      <c r="J20" s="186" t="s">
        <v>106</v>
      </c>
      <c r="K20" s="273" t="s">
        <v>91</v>
      </c>
      <c r="L20" s="274"/>
      <c r="M20" s="275">
        <f>COUNTIF($M$8:$M$17,K20)</f>
        <v>4</v>
      </c>
      <c r="N20" s="276">
        <v>0.875</v>
      </c>
      <c r="O20" s="274"/>
      <c r="P20" s="275">
        <f>COUNTIF($N$8:$N$17,N20)</f>
        <v>5</v>
      </c>
      <c r="R20" s="280"/>
      <c r="S20" s="114"/>
    </row>
    <row r="21" spans="1:19" ht="16.5" customHeight="1" x14ac:dyDescent="0.15">
      <c r="A21" s="130"/>
      <c r="J21" s="186" t="s">
        <v>107</v>
      </c>
      <c r="K21" s="273" t="s">
        <v>82</v>
      </c>
      <c r="L21" s="281"/>
      <c r="M21" s="275">
        <f>COUNTIF($M$8:$M$17,K21)</f>
        <v>3</v>
      </c>
      <c r="N21" s="276">
        <v>0.91666666666666663</v>
      </c>
      <c r="O21" s="281"/>
      <c r="P21" s="275">
        <f>COUNTIF($N$8:$N$17,N21)</f>
        <v>3</v>
      </c>
      <c r="R21" s="280"/>
      <c r="S21" s="114"/>
    </row>
    <row r="22" spans="1:19" ht="16.5" customHeight="1" x14ac:dyDescent="0.15">
      <c r="J22" s="186" t="s">
        <v>108</v>
      </c>
      <c r="K22" s="273" t="s">
        <v>83</v>
      </c>
      <c r="L22" s="281"/>
      <c r="M22" s="275">
        <f>COUNTIF($M$8:$M$17,K22)</f>
        <v>3</v>
      </c>
      <c r="N22" s="276">
        <v>0.95833333333333337</v>
      </c>
      <c r="O22" s="281"/>
      <c r="P22" s="275">
        <f>COUNTIF($N$8:$N$17,N22)</f>
        <v>2</v>
      </c>
      <c r="R22" s="280"/>
    </row>
    <row r="23" spans="1:19" ht="16.5" customHeight="1" x14ac:dyDescent="0.15"/>
    <row r="24" spans="1:19" ht="16.5" customHeight="1" x14ac:dyDescent="0.15">
      <c r="K24" s="258" t="s">
        <v>216</v>
      </c>
    </row>
    <row r="25" spans="1:19" ht="16.5" customHeight="1" x14ac:dyDescent="0.15">
      <c r="L25" s="224"/>
    </row>
    <row r="26" spans="1:19" ht="16.5" customHeight="1" x14ac:dyDescent="0.15"/>
    <row r="27" spans="1:19" ht="16.5" customHeight="1" x14ac:dyDescent="0.15">
      <c r="K27" s="240"/>
    </row>
    <row r="28" spans="1:19" ht="16.5" customHeight="1" x14ac:dyDescent="0.15"/>
  </sheetData>
  <mergeCells count="7">
    <mergeCell ref="K19:L19"/>
    <mergeCell ref="N19:O19"/>
    <mergeCell ref="K6:K7"/>
    <mergeCell ref="L6:L7"/>
    <mergeCell ref="M6:M7"/>
    <mergeCell ref="N6:N7"/>
    <mergeCell ref="O6:O7"/>
  </mergeCells>
  <phoneticPr fontId="9"/>
  <pageMargins left="0.44" right="0.75" top="0.51" bottom="1" header="0.51200000000000001" footer="0.51200000000000001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2"/>
    <pageSetUpPr autoPageBreaks="0"/>
  </sheetPr>
  <dimension ref="A1:S28"/>
  <sheetViews>
    <sheetView showGridLines="0" zoomScaleNormal="125" workbookViewId="0">
      <selection activeCell="D32" sqref="D32"/>
    </sheetView>
  </sheetViews>
  <sheetFormatPr defaultRowHeight="15.75" x14ac:dyDescent="0.15"/>
  <cols>
    <col min="1" max="1" width="1.625" style="114" customWidth="1"/>
    <col min="2" max="2" width="9.125" style="114" customWidth="1"/>
    <col min="3" max="3" width="12.625" style="114" customWidth="1"/>
    <col min="4" max="4" width="4.5" style="114" customWidth="1"/>
    <col min="5" max="5" width="14.125" style="114" bestFit="1" customWidth="1"/>
    <col min="6" max="7" width="9" style="114"/>
    <col min="8" max="8" width="11.375" style="114" customWidth="1"/>
    <col min="9" max="9" width="1.25" style="228" customWidth="1"/>
    <col min="10" max="10" width="5.125" style="114" customWidth="1"/>
    <col min="11" max="11" width="6.625" style="114" customWidth="1"/>
    <col min="12" max="12" width="8.5" style="114" customWidth="1"/>
    <col min="13" max="13" width="7.375" style="114" customWidth="1"/>
    <col min="14" max="14" width="8.875" style="114" customWidth="1"/>
    <col min="15" max="15" width="8.25" style="114" customWidth="1"/>
    <col min="16" max="16" width="8.625" style="114" customWidth="1"/>
    <col min="17" max="17" width="8.75" style="114" customWidth="1"/>
    <col min="18" max="18" width="5" style="114" customWidth="1"/>
    <col min="19" max="19" width="6" style="240" customWidth="1"/>
    <col min="20" max="16384" width="9" style="114"/>
  </cols>
  <sheetData>
    <row r="1" spans="1:19" ht="21" x14ac:dyDescent="0.15">
      <c r="B1" s="210" t="s">
        <v>92</v>
      </c>
      <c r="C1" s="130"/>
      <c r="D1" s="130"/>
      <c r="E1" s="130"/>
      <c r="F1" s="130"/>
      <c r="G1" s="130"/>
      <c r="H1" s="130"/>
      <c r="J1" s="130"/>
      <c r="K1" s="210" t="s">
        <v>39</v>
      </c>
      <c r="L1" s="130"/>
      <c r="M1" s="130"/>
      <c r="O1" s="130"/>
    </row>
    <row r="2" spans="1:19" ht="9" customHeight="1" x14ac:dyDescent="0.15">
      <c r="A2" s="132"/>
      <c r="B2" s="132"/>
      <c r="M2" s="130"/>
      <c r="N2" s="130"/>
      <c r="O2" s="130"/>
    </row>
    <row r="3" spans="1:19" ht="15" customHeight="1" x14ac:dyDescent="0.15">
      <c r="A3" s="130"/>
      <c r="K3" s="135" t="s">
        <v>84</v>
      </c>
    </row>
    <row r="4" spans="1:19" ht="22.5" customHeight="1" x14ac:dyDescent="0.15">
      <c r="A4" s="130"/>
      <c r="B4" s="259" t="s">
        <v>105</v>
      </c>
      <c r="D4" s="130"/>
      <c r="K4" s="114" t="s">
        <v>88</v>
      </c>
    </row>
    <row r="5" spans="1:19" ht="22.5" customHeight="1" x14ac:dyDescent="0.15">
      <c r="A5" s="130"/>
      <c r="C5" s="260" t="s">
        <v>93</v>
      </c>
      <c r="E5" s="261" t="s">
        <v>705</v>
      </c>
      <c r="K5" s="135" t="s">
        <v>706</v>
      </c>
    </row>
    <row r="6" spans="1:19" ht="26.25" customHeight="1" x14ac:dyDescent="0.15">
      <c r="A6" s="130"/>
      <c r="K6" s="349" t="s">
        <v>13</v>
      </c>
      <c r="L6" s="349" t="s">
        <v>14</v>
      </c>
      <c r="M6" s="350" t="s">
        <v>86</v>
      </c>
      <c r="N6" s="352" t="s">
        <v>87</v>
      </c>
      <c r="O6" s="353" t="s">
        <v>111</v>
      </c>
    </row>
    <row r="7" spans="1:19" ht="12" customHeight="1" x14ac:dyDescent="0.15">
      <c r="A7" s="130"/>
      <c r="B7" s="130"/>
      <c r="D7" s="130"/>
      <c r="K7" s="349"/>
      <c r="L7" s="349"/>
      <c r="M7" s="351"/>
      <c r="N7" s="349"/>
      <c r="O7" s="353"/>
    </row>
    <row r="8" spans="1:19" ht="16.5" customHeight="1" x14ac:dyDescent="0.15">
      <c r="A8" s="130"/>
      <c r="B8" s="130"/>
      <c r="C8" s="221"/>
      <c r="K8" s="246">
        <v>1</v>
      </c>
      <c r="L8" s="262" t="s">
        <v>57</v>
      </c>
      <c r="M8" s="263" t="s">
        <v>85</v>
      </c>
      <c r="N8" s="264">
        <v>0.875</v>
      </c>
      <c r="O8" s="265">
        <v>90</v>
      </c>
    </row>
    <row r="9" spans="1:19" ht="16.5" customHeight="1" x14ac:dyDescent="0.15">
      <c r="A9" s="130"/>
      <c r="B9" s="230" t="s">
        <v>707</v>
      </c>
      <c r="C9" s="217"/>
      <c r="K9" s="246">
        <v>2</v>
      </c>
      <c r="L9" s="262" t="s">
        <v>58</v>
      </c>
      <c r="M9" s="266" t="s">
        <v>82</v>
      </c>
      <c r="N9" s="264">
        <v>0.91666666666666663</v>
      </c>
      <c r="O9" s="265">
        <v>49</v>
      </c>
    </row>
    <row r="10" spans="1:19" ht="16.5" customHeight="1" x14ac:dyDescent="0.15">
      <c r="A10" s="130"/>
      <c r="B10" s="226" t="s">
        <v>708</v>
      </c>
      <c r="D10" s="234"/>
      <c r="E10" s="234"/>
      <c r="K10" s="246">
        <v>3</v>
      </c>
      <c r="L10" s="262" t="s">
        <v>59</v>
      </c>
      <c r="M10" s="263" t="s">
        <v>85</v>
      </c>
      <c r="N10" s="264">
        <v>0.875</v>
      </c>
      <c r="O10" s="265">
        <v>60</v>
      </c>
    </row>
    <row r="11" spans="1:19" ht="16.5" customHeight="1" x14ac:dyDescent="0.15">
      <c r="A11" s="130"/>
      <c r="B11" s="267"/>
      <c r="C11" s="234"/>
      <c r="D11" s="234"/>
      <c r="E11" s="234"/>
      <c r="F11" s="234"/>
      <c r="G11" s="234"/>
      <c r="H11" s="234"/>
      <c r="K11" s="246">
        <v>4</v>
      </c>
      <c r="L11" s="262" t="s">
        <v>60</v>
      </c>
      <c r="M11" s="266" t="s">
        <v>82</v>
      </c>
      <c r="N11" s="264">
        <v>0.875</v>
      </c>
      <c r="O11" s="265">
        <v>85</v>
      </c>
    </row>
    <row r="12" spans="1:19" ht="16.5" customHeight="1" x14ac:dyDescent="0.15">
      <c r="A12" s="130"/>
      <c r="I12" s="268"/>
      <c r="J12" s="135"/>
      <c r="K12" s="246">
        <v>5</v>
      </c>
      <c r="L12" s="262" t="s">
        <v>61</v>
      </c>
      <c r="M12" s="263" t="s">
        <v>83</v>
      </c>
      <c r="N12" s="264">
        <v>0.95833333333333337</v>
      </c>
      <c r="O12" s="265">
        <v>55</v>
      </c>
    </row>
    <row r="13" spans="1:19" ht="16.5" customHeight="1" x14ac:dyDescent="0.15">
      <c r="A13" s="130"/>
      <c r="E13" s="234"/>
      <c r="F13" s="234"/>
      <c r="G13" s="234"/>
      <c r="H13" s="234"/>
      <c r="I13" s="268"/>
      <c r="J13" s="135"/>
      <c r="K13" s="246">
        <v>6</v>
      </c>
      <c r="L13" s="262" t="s">
        <v>62</v>
      </c>
      <c r="M13" s="263" t="s">
        <v>83</v>
      </c>
      <c r="N13" s="264">
        <v>0.95833333333333337</v>
      </c>
      <c r="O13" s="265">
        <v>35</v>
      </c>
    </row>
    <row r="14" spans="1:19" ht="16.5" customHeight="1" x14ac:dyDescent="0.15">
      <c r="A14" s="130"/>
      <c r="K14" s="246">
        <v>7</v>
      </c>
      <c r="L14" s="262" t="s">
        <v>63</v>
      </c>
      <c r="M14" s="266" t="s">
        <v>82</v>
      </c>
      <c r="N14" s="264">
        <v>0.875</v>
      </c>
      <c r="O14" s="265">
        <v>50</v>
      </c>
      <c r="S14" s="114"/>
    </row>
    <row r="15" spans="1:19" ht="16.5" customHeight="1" x14ac:dyDescent="0.15">
      <c r="A15" s="130"/>
      <c r="E15" s="234"/>
      <c r="K15" s="246">
        <v>8</v>
      </c>
      <c r="L15" s="262" t="s">
        <v>64</v>
      </c>
      <c r="M15" s="263" t="s">
        <v>85</v>
      </c>
      <c r="N15" s="264">
        <v>0.91666666666666663</v>
      </c>
      <c r="O15" s="265">
        <v>95</v>
      </c>
      <c r="S15" s="114"/>
    </row>
    <row r="16" spans="1:19" ht="16.5" customHeight="1" x14ac:dyDescent="0.15">
      <c r="A16" s="130"/>
      <c r="K16" s="246">
        <v>9</v>
      </c>
      <c r="L16" s="262" t="s">
        <v>65</v>
      </c>
      <c r="M16" s="263" t="s">
        <v>83</v>
      </c>
      <c r="N16" s="264">
        <v>0.95833333333333337</v>
      </c>
      <c r="O16" s="265">
        <v>30</v>
      </c>
      <c r="S16" s="114"/>
    </row>
    <row r="17" spans="1:19" ht="16.5" customHeight="1" x14ac:dyDescent="0.15">
      <c r="A17" s="130"/>
      <c r="C17" s="130"/>
      <c r="K17" s="246">
        <v>10</v>
      </c>
      <c r="L17" s="262" t="s">
        <v>66</v>
      </c>
      <c r="M17" s="263" t="s">
        <v>85</v>
      </c>
      <c r="N17" s="264">
        <v>0.875</v>
      </c>
      <c r="O17" s="265">
        <v>95</v>
      </c>
      <c r="S17" s="114"/>
    </row>
    <row r="18" spans="1:19" ht="16.5" customHeight="1" x14ac:dyDescent="0.15">
      <c r="A18" s="130"/>
      <c r="C18" s="130"/>
      <c r="D18" s="130"/>
      <c r="S18" s="114"/>
    </row>
    <row r="19" spans="1:19" ht="16.5" customHeight="1" x14ac:dyDescent="0.15">
      <c r="A19" s="130"/>
      <c r="B19" s="130"/>
      <c r="D19" s="130"/>
      <c r="S19" s="114"/>
    </row>
    <row r="20" spans="1:19" ht="16.5" customHeight="1" x14ac:dyDescent="0.15">
      <c r="A20" s="130"/>
      <c r="K20" s="269" t="s">
        <v>214</v>
      </c>
      <c r="L20" s="270" t="s">
        <v>709</v>
      </c>
      <c r="M20" s="271" t="s">
        <v>213</v>
      </c>
      <c r="N20" s="272" t="s">
        <v>89</v>
      </c>
      <c r="O20" s="270" t="s">
        <v>90</v>
      </c>
      <c r="P20" s="271" t="s">
        <v>213</v>
      </c>
      <c r="S20" s="114"/>
    </row>
    <row r="21" spans="1:19" ht="16.5" customHeight="1" x14ac:dyDescent="0.15">
      <c r="A21" s="130"/>
      <c r="J21" s="186" t="s">
        <v>106</v>
      </c>
      <c r="K21" s="273" t="s">
        <v>91</v>
      </c>
      <c r="L21" s="274"/>
      <c r="M21" s="275">
        <f>COUNTIFS($M$8:$M$17,K21,$O$8:$O$17,"&gt;80")</f>
        <v>3</v>
      </c>
      <c r="N21" s="276">
        <v>0.875</v>
      </c>
      <c r="O21" s="274"/>
      <c r="P21" s="275">
        <f>COUNTIFS($N$8:$N$17,N21,$O$8:$O$17,"&lt;50")</f>
        <v>0</v>
      </c>
      <c r="S21" s="114"/>
    </row>
    <row r="22" spans="1:19" ht="16.5" customHeight="1" x14ac:dyDescent="0.15">
      <c r="J22" s="186" t="s">
        <v>107</v>
      </c>
      <c r="K22" s="273" t="s">
        <v>82</v>
      </c>
      <c r="L22" s="277"/>
      <c r="M22" s="275">
        <f>COUNTIFS($M$8:$M$17,K22,$O$8:$O$17,"&gt;80")</f>
        <v>1</v>
      </c>
      <c r="N22" s="276">
        <v>0.91666666666666663</v>
      </c>
      <c r="O22" s="278"/>
      <c r="P22" s="275">
        <f>COUNTIFS($N$8:$N$17,N22,$O$8:$O$17,"&lt;50")</f>
        <v>1</v>
      </c>
    </row>
    <row r="23" spans="1:19" ht="16.5" customHeight="1" x14ac:dyDescent="0.15">
      <c r="J23" s="186" t="s">
        <v>108</v>
      </c>
      <c r="K23" s="273" t="s">
        <v>83</v>
      </c>
      <c r="L23" s="277"/>
      <c r="M23" s="275">
        <f>COUNTIFS($M$8:$M$17,K23,$O$8:$O$17,"&gt;80")</f>
        <v>0</v>
      </c>
      <c r="N23" s="276">
        <v>0.95833333333333337</v>
      </c>
      <c r="O23" s="278"/>
      <c r="P23" s="275">
        <f>COUNTIFS($N$8:$N$17,N23,$O$8:$O$17,"&lt;50")</f>
        <v>2</v>
      </c>
    </row>
    <row r="24" spans="1:19" ht="16.5" customHeight="1" x14ac:dyDescent="0.15"/>
    <row r="25" spans="1:19" ht="16.5" customHeight="1" x14ac:dyDescent="0.15">
      <c r="K25" s="258" t="s">
        <v>215</v>
      </c>
    </row>
    <row r="26" spans="1:19" ht="16.5" customHeight="1" x14ac:dyDescent="0.15"/>
    <row r="27" spans="1:19" ht="16.5" customHeight="1" x14ac:dyDescent="0.15">
      <c r="K27" s="240"/>
    </row>
    <row r="28" spans="1:19" ht="16.5" customHeight="1" x14ac:dyDescent="0.15"/>
  </sheetData>
  <mergeCells count="5">
    <mergeCell ref="K6:K7"/>
    <mergeCell ref="L6:L7"/>
    <mergeCell ref="M6:M7"/>
    <mergeCell ref="N6:N7"/>
    <mergeCell ref="O6:O7"/>
  </mergeCells>
  <phoneticPr fontId="9"/>
  <pageMargins left="0.44" right="0.75" top="0.51" bottom="1" header="0.51200000000000001" footer="0.51200000000000001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indexed="42"/>
  </sheetPr>
  <dimension ref="B1:S33"/>
  <sheetViews>
    <sheetView showGridLines="0" zoomScaleNormal="100" zoomScaleSheetLayoutView="100" workbookViewId="0">
      <selection activeCell="E12" sqref="E12"/>
    </sheetView>
  </sheetViews>
  <sheetFormatPr defaultRowHeight="15.75" x14ac:dyDescent="0.15"/>
  <cols>
    <col min="1" max="1" width="2.125" style="114" customWidth="1"/>
    <col min="2" max="2" width="8" style="114" customWidth="1"/>
    <col min="3" max="5" width="6.25" style="114" customWidth="1"/>
    <col min="6" max="6" width="6.5" style="114" customWidth="1"/>
    <col min="7" max="7" width="15.375" style="114" customWidth="1"/>
    <col min="8" max="10" width="9" style="114"/>
    <col min="11" max="11" width="8.25" style="114" customWidth="1"/>
    <col min="12" max="12" width="3.75" style="130" customWidth="1"/>
    <col min="13" max="13" width="2" style="130" customWidth="1"/>
    <col min="14" max="14" width="6.375" style="114" customWidth="1"/>
    <col min="15" max="15" width="6.875" style="114" customWidth="1"/>
    <col min="16" max="16" width="7.25" style="114" customWidth="1"/>
    <col min="17" max="17" width="6.875" style="114" customWidth="1"/>
    <col min="18" max="18" width="7.25" style="114" customWidth="1"/>
    <col min="19" max="19" width="3.125" style="114" customWidth="1"/>
    <col min="20" max="20" width="4.375" style="114" bestFit="1" customWidth="1"/>
    <col min="21" max="24" width="5.75" style="114" customWidth="1"/>
    <col min="25" max="16384" width="9" style="114"/>
  </cols>
  <sheetData>
    <row r="1" spans="2:19" ht="27.75" customHeight="1" x14ac:dyDescent="0.15">
      <c r="B1" s="210" t="s">
        <v>32</v>
      </c>
      <c r="C1" s="130"/>
      <c r="D1" s="130"/>
      <c r="E1" s="130"/>
      <c r="F1" s="130"/>
      <c r="G1" s="130"/>
      <c r="H1" s="130"/>
      <c r="I1" s="130"/>
      <c r="J1" s="130"/>
      <c r="K1" s="130"/>
      <c r="N1" s="210" t="s">
        <v>39</v>
      </c>
    </row>
    <row r="2" spans="2:19" ht="3" customHeight="1" x14ac:dyDescent="0.15"/>
    <row r="3" spans="2:19" ht="13.5" customHeight="1" x14ac:dyDescent="0.15">
      <c r="B3" s="114" t="s">
        <v>67</v>
      </c>
      <c r="N3" s="135" t="s">
        <v>77</v>
      </c>
    </row>
    <row r="4" spans="2:19" ht="13.5" customHeight="1" x14ac:dyDescent="0.15">
      <c r="B4" s="114" t="s">
        <v>242</v>
      </c>
      <c r="N4" s="135" t="s">
        <v>716</v>
      </c>
    </row>
    <row r="5" spans="2:19" ht="13.5" customHeight="1" x14ac:dyDescent="0.15">
      <c r="B5" s="114" t="s">
        <v>717</v>
      </c>
    </row>
    <row r="6" spans="2:19" ht="13.5" customHeight="1" x14ac:dyDescent="0.15">
      <c r="N6" s="135" t="s">
        <v>211</v>
      </c>
    </row>
    <row r="7" spans="2:19" ht="13.5" customHeight="1" x14ac:dyDescent="0.15">
      <c r="B7" s="114" t="s">
        <v>53</v>
      </c>
      <c r="N7" s="234"/>
    </row>
    <row r="8" spans="2:19" ht="13.5" customHeight="1" x14ac:dyDescent="0.15">
      <c r="B8" s="135" t="s">
        <v>68</v>
      </c>
      <c r="N8" s="282"/>
      <c r="O8" s="283" t="s">
        <v>73</v>
      </c>
      <c r="P8" s="283" t="s">
        <v>74</v>
      </c>
      <c r="Q8" s="283" t="s">
        <v>75</v>
      </c>
      <c r="R8" s="283" t="s">
        <v>78</v>
      </c>
    </row>
    <row r="9" spans="2:19" ht="13.5" customHeight="1" x14ac:dyDescent="0.15">
      <c r="B9" s="135" t="s">
        <v>69</v>
      </c>
      <c r="N9" s="284" t="s">
        <v>34</v>
      </c>
      <c r="O9" s="285">
        <v>5</v>
      </c>
      <c r="P9" s="285">
        <v>10</v>
      </c>
      <c r="Q9" s="285">
        <v>5</v>
      </c>
      <c r="R9" s="285">
        <v>6</v>
      </c>
    </row>
    <row r="10" spans="2:19" ht="15.75" customHeight="1" x14ac:dyDescent="0.15">
      <c r="N10" s="286" t="s">
        <v>210</v>
      </c>
      <c r="O10" s="287"/>
      <c r="P10" s="288"/>
      <c r="Q10" s="288"/>
      <c r="R10" s="288"/>
    </row>
    <row r="11" spans="2:19" ht="12.75" customHeight="1" x14ac:dyDescent="0.15">
      <c r="B11" s="289"/>
      <c r="C11" s="284" t="s">
        <v>33</v>
      </c>
      <c r="D11" s="284" t="s">
        <v>34</v>
      </c>
      <c r="E11" s="284" t="s">
        <v>35</v>
      </c>
      <c r="H11" s="290"/>
    </row>
    <row r="12" spans="2:19" ht="14.25" customHeight="1" x14ac:dyDescent="0.15">
      <c r="B12" s="286" t="s">
        <v>36</v>
      </c>
      <c r="C12" s="291">
        <v>100</v>
      </c>
      <c r="D12" s="292">
        <v>5</v>
      </c>
      <c r="E12" s="293"/>
      <c r="F12" s="114" t="s">
        <v>718</v>
      </c>
      <c r="N12" s="294" t="s">
        <v>38</v>
      </c>
      <c r="O12" s="295">
        <v>50</v>
      </c>
    </row>
    <row r="13" spans="2:19" ht="14.25" customHeight="1" x14ac:dyDescent="0.15">
      <c r="B13" s="286" t="s">
        <v>56</v>
      </c>
      <c r="C13" s="291">
        <v>150</v>
      </c>
      <c r="D13" s="292">
        <v>10</v>
      </c>
      <c r="E13" s="138"/>
      <c r="F13" s="114" t="s">
        <v>719</v>
      </c>
    </row>
    <row r="14" spans="2:19" ht="14.25" customHeight="1" x14ac:dyDescent="0.15">
      <c r="B14" s="286" t="s">
        <v>37</v>
      </c>
      <c r="C14" s="291">
        <v>10</v>
      </c>
      <c r="D14" s="292">
        <v>5</v>
      </c>
      <c r="E14" s="138"/>
      <c r="F14" s="114" t="s">
        <v>720</v>
      </c>
      <c r="N14" s="296" t="s">
        <v>98</v>
      </c>
      <c r="O14" s="297"/>
      <c r="P14" s="297"/>
      <c r="Q14" s="297"/>
      <c r="R14" s="297"/>
      <c r="S14" s="221"/>
    </row>
    <row r="15" spans="2:19" ht="13.5" customHeight="1" x14ac:dyDescent="0.15">
      <c r="N15" s="298" t="s">
        <v>195</v>
      </c>
      <c r="O15" s="298"/>
      <c r="P15" s="298"/>
      <c r="Q15" s="298"/>
      <c r="R15" s="298"/>
    </row>
    <row r="16" spans="2:19" ht="13.5" customHeight="1" x14ac:dyDescent="0.15">
      <c r="N16" s="299"/>
      <c r="O16" s="300" t="s">
        <v>101</v>
      </c>
      <c r="P16" s="301" t="s">
        <v>36</v>
      </c>
      <c r="Q16" s="301" t="s">
        <v>71</v>
      </c>
      <c r="R16" s="301" t="s">
        <v>99</v>
      </c>
    </row>
    <row r="17" spans="2:18" ht="13.5" customHeight="1" x14ac:dyDescent="0.15">
      <c r="B17" s="114" t="s">
        <v>54</v>
      </c>
      <c r="N17" s="302"/>
      <c r="O17" s="303" t="s">
        <v>100</v>
      </c>
      <c r="P17" s="295">
        <v>100</v>
      </c>
      <c r="Q17" s="295">
        <v>150</v>
      </c>
      <c r="R17" s="295">
        <v>50</v>
      </c>
    </row>
    <row r="18" spans="2:18" ht="13.5" customHeight="1" x14ac:dyDescent="0.15">
      <c r="B18" s="135" t="s">
        <v>76</v>
      </c>
      <c r="N18" s="283" t="s">
        <v>73</v>
      </c>
      <c r="O18" s="304">
        <v>5</v>
      </c>
      <c r="P18" s="305"/>
      <c r="Q18" s="306"/>
      <c r="R18" s="306"/>
    </row>
    <row r="19" spans="2:18" ht="13.5" customHeight="1" x14ac:dyDescent="0.15">
      <c r="B19" s="135" t="s">
        <v>109</v>
      </c>
      <c r="N19" s="283" t="s">
        <v>74</v>
      </c>
      <c r="O19" s="304">
        <v>10</v>
      </c>
      <c r="P19" s="306"/>
      <c r="Q19" s="306"/>
      <c r="R19" s="306"/>
    </row>
    <row r="20" spans="2:18" ht="13.5" customHeight="1" x14ac:dyDescent="0.15">
      <c r="B20" s="135" t="s">
        <v>154</v>
      </c>
      <c r="N20" s="283" t="s">
        <v>75</v>
      </c>
      <c r="O20" s="304">
        <v>5</v>
      </c>
      <c r="P20" s="306"/>
      <c r="Q20" s="306"/>
      <c r="R20" s="306"/>
    </row>
    <row r="21" spans="2:18" ht="13.5" customHeight="1" thickBot="1" x14ac:dyDescent="0.2">
      <c r="I21" s="307"/>
      <c r="N21" s="283" t="s">
        <v>78</v>
      </c>
      <c r="O21" s="304">
        <v>6</v>
      </c>
      <c r="P21" s="306"/>
      <c r="Q21" s="306"/>
      <c r="R21" s="306"/>
    </row>
    <row r="22" spans="2:18" ht="13.5" customHeight="1" thickBot="1" x14ac:dyDescent="0.2">
      <c r="B22" s="308" t="s">
        <v>38</v>
      </c>
      <c r="C22" s="309">
        <v>100</v>
      </c>
      <c r="D22" s="310" t="s">
        <v>102</v>
      </c>
      <c r="H22" s="290"/>
      <c r="N22" s="283" t="s">
        <v>79</v>
      </c>
      <c r="O22" s="304">
        <v>7</v>
      </c>
      <c r="P22" s="306"/>
      <c r="Q22" s="306"/>
      <c r="R22" s="306"/>
    </row>
    <row r="23" spans="2:18" ht="13.5" customHeight="1" x14ac:dyDescent="0.15">
      <c r="B23" s="130"/>
      <c r="C23" s="130"/>
      <c r="N23" s="283" t="s">
        <v>80</v>
      </c>
      <c r="O23" s="304">
        <v>8</v>
      </c>
      <c r="P23" s="306"/>
      <c r="Q23" s="306"/>
      <c r="R23" s="306"/>
    </row>
    <row r="24" spans="2:18" x14ac:dyDescent="0.15">
      <c r="C24" s="225"/>
      <c r="D24" s="284" t="s">
        <v>34</v>
      </c>
      <c r="E24" s="284" t="s">
        <v>35</v>
      </c>
    </row>
    <row r="25" spans="2:18" ht="15" customHeight="1" x14ac:dyDescent="0.15">
      <c r="C25" s="311" t="s">
        <v>73</v>
      </c>
      <c r="D25" s="292">
        <v>5</v>
      </c>
      <c r="E25" s="293"/>
      <c r="F25" s="114" t="s">
        <v>721</v>
      </c>
      <c r="H25" s="312"/>
      <c r="N25" s="299"/>
      <c r="O25" s="313" t="s">
        <v>33</v>
      </c>
      <c r="P25" s="314" t="s">
        <v>36</v>
      </c>
      <c r="Q25" s="314" t="s">
        <v>56</v>
      </c>
      <c r="R25" s="314" t="s">
        <v>99</v>
      </c>
    </row>
    <row r="26" spans="2:18" ht="15" customHeight="1" x14ac:dyDescent="0.15">
      <c r="C26" s="311" t="s">
        <v>74</v>
      </c>
      <c r="D26" s="292">
        <v>10</v>
      </c>
      <c r="E26" s="138"/>
      <c r="F26" s="114" t="s">
        <v>722</v>
      </c>
      <c r="N26" s="302"/>
      <c r="O26" s="315" t="s">
        <v>34</v>
      </c>
      <c r="P26" s="316">
        <v>100</v>
      </c>
      <c r="Q26" s="316">
        <v>150</v>
      </c>
      <c r="R26" s="316">
        <v>50</v>
      </c>
    </row>
    <row r="27" spans="2:18" ht="15" customHeight="1" x14ac:dyDescent="0.15">
      <c r="C27" s="311" t="s">
        <v>75</v>
      </c>
      <c r="D27" s="292">
        <v>5</v>
      </c>
      <c r="E27" s="138"/>
      <c r="F27" s="114" t="s">
        <v>723</v>
      </c>
      <c r="N27" s="317" t="s">
        <v>73</v>
      </c>
      <c r="O27" s="304">
        <v>5</v>
      </c>
      <c r="P27" s="318">
        <f t="shared" ref="P27:R32" si="0">P$26*$O27</f>
        <v>500</v>
      </c>
      <c r="Q27" s="318">
        <f t="shared" si="0"/>
        <v>750</v>
      </c>
      <c r="R27" s="318">
        <f t="shared" si="0"/>
        <v>250</v>
      </c>
    </row>
    <row r="28" spans="2:18" ht="15" customHeight="1" x14ac:dyDescent="0.15">
      <c r="C28" s="311" t="s">
        <v>78</v>
      </c>
      <c r="D28" s="292">
        <v>6</v>
      </c>
      <c r="E28" s="138"/>
      <c r="F28" s="114" t="s">
        <v>724</v>
      </c>
      <c r="N28" s="317" t="s">
        <v>74</v>
      </c>
      <c r="O28" s="304">
        <v>10</v>
      </c>
      <c r="P28" s="318">
        <f t="shared" si="0"/>
        <v>1000</v>
      </c>
      <c r="Q28" s="318">
        <f t="shared" si="0"/>
        <v>1500</v>
      </c>
      <c r="R28" s="318">
        <f t="shared" si="0"/>
        <v>500</v>
      </c>
    </row>
    <row r="29" spans="2:18" ht="15" customHeight="1" x14ac:dyDescent="0.15">
      <c r="C29" s="311" t="s">
        <v>79</v>
      </c>
      <c r="D29" s="292">
        <v>2</v>
      </c>
      <c r="E29" s="138"/>
      <c r="F29" s="114" t="s">
        <v>725</v>
      </c>
      <c r="N29" s="317" t="s">
        <v>75</v>
      </c>
      <c r="O29" s="304">
        <v>5</v>
      </c>
      <c r="P29" s="318">
        <f t="shared" si="0"/>
        <v>500</v>
      </c>
      <c r="Q29" s="318">
        <f t="shared" si="0"/>
        <v>750</v>
      </c>
      <c r="R29" s="318">
        <f t="shared" si="0"/>
        <v>250</v>
      </c>
    </row>
    <row r="30" spans="2:18" ht="15" customHeight="1" x14ac:dyDescent="0.15">
      <c r="C30" s="311" t="s">
        <v>80</v>
      </c>
      <c r="D30" s="292">
        <v>8</v>
      </c>
      <c r="E30" s="138"/>
      <c r="F30" s="114" t="s">
        <v>726</v>
      </c>
      <c r="N30" s="317" t="s">
        <v>78</v>
      </c>
      <c r="O30" s="304">
        <v>6</v>
      </c>
      <c r="P30" s="318">
        <f t="shared" si="0"/>
        <v>600</v>
      </c>
      <c r="Q30" s="318">
        <f t="shared" si="0"/>
        <v>900</v>
      </c>
      <c r="R30" s="318">
        <f t="shared" si="0"/>
        <v>300</v>
      </c>
    </row>
    <row r="31" spans="2:18" ht="15" customHeight="1" x14ac:dyDescent="0.15">
      <c r="N31" s="317" t="s">
        <v>79</v>
      </c>
      <c r="O31" s="304">
        <v>7</v>
      </c>
      <c r="P31" s="318">
        <f t="shared" si="0"/>
        <v>700</v>
      </c>
      <c r="Q31" s="318">
        <f t="shared" si="0"/>
        <v>1050</v>
      </c>
      <c r="R31" s="318">
        <f t="shared" si="0"/>
        <v>350</v>
      </c>
    </row>
    <row r="32" spans="2:18" x14ac:dyDescent="0.15">
      <c r="N32" s="317" t="s">
        <v>80</v>
      </c>
      <c r="O32" s="304">
        <v>8</v>
      </c>
      <c r="P32" s="318">
        <f t="shared" si="0"/>
        <v>800</v>
      </c>
      <c r="Q32" s="318">
        <f t="shared" si="0"/>
        <v>1200</v>
      </c>
      <c r="R32" s="318">
        <f t="shared" si="0"/>
        <v>400</v>
      </c>
    </row>
    <row r="33" spans="14:18" x14ac:dyDescent="0.15">
      <c r="N33" s="354"/>
      <c r="O33" s="354"/>
      <c r="P33" s="354"/>
      <c r="Q33" s="354"/>
      <c r="R33" s="354"/>
    </row>
  </sheetData>
  <sheetProtection formatCells="0" formatColumns="0" formatRows="0" insertColumns="0" insertRows="0" insertHyperlinks="0" deleteColumns="0" deleteRows="0" sort="0" autoFilter="0" pivotTables="0"/>
  <mergeCells count="1">
    <mergeCell ref="N33:R33"/>
  </mergeCells>
  <phoneticPr fontId="9"/>
  <pageMargins left="0.25" right="0.25" top="0.75" bottom="0.75" header="0.3" footer="0.3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7A93E-A14E-49B1-834F-8D3D4E2A1345}">
  <sheetPr>
    <tabColor rgb="FFCCFFCC"/>
  </sheetPr>
  <dimension ref="A1:O26"/>
  <sheetViews>
    <sheetView showGridLines="0" workbookViewId="0">
      <selection activeCell="Q11" sqref="Q11"/>
    </sheetView>
  </sheetViews>
  <sheetFormatPr defaultRowHeight="15.75" x14ac:dyDescent="0.15"/>
  <cols>
    <col min="1" max="1" width="1.875" style="114" customWidth="1"/>
    <col min="2" max="3" width="4.125" style="114" bestFit="1" customWidth="1"/>
    <col min="4" max="4" width="12.375" style="114" bestFit="1" customWidth="1"/>
    <col min="5" max="6" width="6.125" style="114" customWidth="1"/>
    <col min="7" max="7" width="9.125" style="114" customWidth="1"/>
    <col min="8" max="8" width="6.625" style="114" customWidth="1"/>
    <col min="9" max="9" width="12.125" style="114" bestFit="1" customWidth="1"/>
    <col min="10" max="10" width="17.875" style="114" customWidth="1"/>
    <col min="11" max="11" width="6.375" style="114" customWidth="1"/>
    <col min="12" max="12" width="12.375" style="114" customWidth="1"/>
    <col min="13" max="14" width="9" style="114"/>
    <col min="15" max="15" width="4.625" style="114" customWidth="1"/>
    <col min="16" max="16384" width="9" style="114"/>
  </cols>
  <sheetData>
    <row r="1" spans="1:15" ht="25.5" customHeight="1" x14ac:dyDescent="0.15">
      <c r="A1" s="132"/>
      <c r="B1" s="181" t="s">
        <v>764</v>
      </c>
      <c r="C1" s="182"/>
      <c r="D1" s="182"/>
      <c r="E1" s="182"/>
      <c r="F1" s="182"/>
      <c r="G1" s="182"/>
      <c r="I1" s="117" t="s">
        <v>742</v>
      </c>
      <c r="J1" s="117"/>
      <c r="K1" s="117"/>
      <c r="L1" s="117"/>
    </row>
    <row r="2" spans="1:15" ht="13.5" customHeight="1" x14ac:dyDescent="0.15"/>
    <row r="3" spans="1:15" ht="19.5" customHeight="1" x14ac:dyDescent="0.15">
      <c r="K3" s="187" t="s">
        <v>39</v>
      </c>
    </row>
    <row r="4" spans="1:15" ht="13.5" customHeight="1" x14ac:dyDescent="0.15">
      <c r="C4" s="185"/>
      <c r="D4" s="185"/>
      <c r="E4" s="185"/>
      <c r="F4" s="185"/>
      <c r="G4" s="186"/>
      <c r="K4" s="341" t="s">
        <v>743</v>
      </c>
      <c r="L4" s="341"/>
      <c r="M4" s="341"/>
      <c r="N4" s="341"/>
      <c r="O4" s="341"/>
    </row>
    <row r="5" spans="1:15" ht="24.75" customHeight="1" x14ac:dyDescent="0.15">
      <c r="B5" s="342" t="s">
        <v>765</v>
      </c>
      <c r="C5" s="342"/>
      <c r="D5" s="342"/>
      <c r="E5" s="342"/>
      <c r="F5" s="342"/>
      <c r="G5" s="342"/>
      <c r="H5" s="342"/>
      <c r="K5" s="341" t="s">
        <v>744</v>
      </c>
      <c r="L5" s="341"/>
      <c r="M5" s="341"/>
      <c r="N5" s="341"/>
      <c r="O5" s="341"/>
    </row>
    <row r="6" spans="1:15" ht="19.5" customHeight="1" x14ac:dyDescent="0.15">
      <c r="G6" s="186"/>
      <c r="K6" s="196" t="s">
        <v>745</v>
      </c>
      <c r="L6" s="196" t="s">
        <v>746</v>
      </c>
      <c r="M6" s="196" t="s">
        <v>747</v>
      </c>
      <c r="N6" s="196" t="s">
        <v>748</v>
      </c>
    </row>
    <row r="7" spans="1:15" ht="18" customHeight="1" x14ac:dyDescent="0.15">
      <c r="G7" s="186"/>
      <c r="K7" s="97">
        <v>1</v>
      </c>
      <c r="L7" s="97" t="s">
        <v>749</v>
      </c>
      <c r="M7" s="324">
        <v>13</v>
      </c>
      <c r="N7" s="325"/>
    </row>
    <row r="8" spans="1:15" ht="15.75" customHeight="1" x14ac:dyDescent="0.15">
      <c r="G8" s="186"/>
      <c r="I8" s="213"/>
      <c r="K8" s="97">
        <v>2</v>
      </c>
      <c r="L8" s="97" t="s">
        <v>750</v>
      </c>
      <c r="M8" s="324">
        <v>17</v>
      </c>
      <c r="N8" s="99"/>
    </row>
    <row r="9" spans="1:15" ht="15.75" customHeight="1" x14ac:dyDescent="0.15">
      <c r="G9" s="186"/>
      <c r="K9" s="97">
        <v>3</v>
      </c>
      <c r="L9" s="97" t="s">
        <v>751</v>
      </c>
      <c r="M9" s="324">
        <v>16.8</v>
      </c>
      <c r="N9" s="99"/>
    </row>
    <row r="10" spans="1:15" ht="15.75" customHeight="1" x14ac:dyDescent="0.15">
      <c r="G10" s="186"/>
      <c r="K10" s="97">
        <v>4</v>
      </c>
      <c r="L10" s="97" t="s">
        <v>752</v>
      </c>
      <c r="M10" s="324">
        <v>15.8</v>
      </c>
      <c r="N10" s="99"/>
    </row>
    <row r="11" spans="1:15" ht="15.75" customHeight="1" x14ac:dyDescent="0.15">
      <c r="K11" s="97">
        <v>5</v>
      </c>
      <c r="L11" s="97" t="s">
        <v>753</v>
      </c>
      <c r="M11" s="324">
        <v>19.5</v>
      </c>
      <c r="N11" s="99"/>
    </row>
    <row r="12" spans="1:15" ht="15.75" customHeight="1" x14ac:dyDescent="0.15">
      <c r="K12" s="97">
        <v>6</v>
      </c>
      <c r="L12" s="97" t="s">
        <v>754</v>
      </c>
      <c r="M12" s="324">
        <v>18</v>
      </c>
      <c r="N12" s="99"/>
    </row>
    <row r="13" spans="1:15" ht="15.75" customHeight="1" x14ac:dyDescent="0.15">
      <c r="K13" s="97">
        <v>7</v>
      </c>
      <c r="L13" s="97" t="s">
        <v>755</v>
      </c>
      <c r="M13" s="324">
        <v>16.5</v>
      </c>
      <c r="N13" s="99"/>
    </row>
    <row r="14" spans="1:15" ht="13.5" customHeight="1" x14ac:dyDescent="0.15">
      <c r="I14" s="184"/>
      <c r="K14" s="97">
        <v>8</v>
      </c>
      <c r="L14" s="97" t="s">
        <v>756</v>
      </c>
      <c r="M14" s="324">
        <v>15.7</v>
      </c>
      <c r="N14" s="99"/>
    </row>
    <row r="15" spans="1:15" ht="13.5" customHeight="1" x14ac:dyDescent="0.15">
      <c r="K15" s="97">
        <v>9</v>
      </c>
      <c r="L15" s="97" t="s">
        <v>757</v>
      </c>
      <c r="M15" s="324">
        <v>19</v>
      </c>
      <c r="N15" s="99"/>
    </row>
    <row r="16" spans="1:15" ht="13.5" customHeight="1" x14ac:dyDescent="0.15">
      <c r="K16" s="97">
        <v>10</v>
      </c>
      <c r="L16" s="97" t="s">
        <v>758</v>
      </c>
      <c r="M16" s="324">
        <v>18.8</v>
      </c>
      <c r="N16" s="99"/>
    </row>
    <row r="17" spans="11:14" ht="13.5" customHeight="1" x14ac:dyDescent="0.15">
      <c r="K17" s="97">
        <v>11</v>
      </c>
      <c r="L17" s="97" t="s">
        <v>759</v>
      </c>
      <c r="M17" s="324">
        <v>16.399999999999999</v>
      </c>
      <c r="N17" s="99"/>
    </row>
    <row r="18" spans="11:14" ht="13.5" customHeight="1" x14ac:dyDescent="0.15">
      <c r="K18" s="97">
        <v>12</v>
      </c>
      <c r="L18" s="97" t="s">
        <v>760</v>
      </c>
      <c r="M18" s="324">
        <v>12.5</v>
      </c>
      <c r="N18" s="99"/>
    </row>
    <row r="19" spans="11:14" ht="13.5" customHeight="1" x14ac:dyDescent="0.15">
      <c r="K19" s="97">
        <v>13</v>
      </c>
      <c r="L19" s="97" t="s">
        <v>761</v>
      </c>
      <c r="M19" s="324">
        <v>14.3</v>
      </c>
      <c r="N19" s="99"/>
    </row>
    <row r="20" spans="11:14" ht="13.5" customHeight="1" x14ac:dyDescent="0.15">
      <c r="K20" s="97">
        <v>14</v>
      </c>
      <c r="L20" s="97" t="s">
        <v>762</v>
      </c>
      <c r="M20" s="324">
        <v>17</v>
      </c>
      <c r="N20" s="99"/>
    </row>
    <row r="21" spans="11:14" ht="13.5" customHeight="1" x14ac:dyDescent="0.15">
      <c r="K21" s="97">
        <v>15</v>
      </c>
      <c r="L21" s="97" t="s">
        <v>763</v>
      </c>
      <c r="M21" s="324">
        <v>20</v>
      </c>
      <c r="N21" s="99"/>
    </row>
    <row r="22" spans="11:14" ht="13.5" customHeight="1" x14ac:dyDescent="0.15">
      <c r="K22" s="227" t="s">
        <v>290</v>
      </c>
    </row>
    <row r="23" spans="11:14" ht="13.5" customHeight="1" x14ac:dyDescent="0.15"/>
    <row r="24" spans="11:14" ht="13.5" customHeight="1" x14ac:dyDescent="0.15"/>
    <row r="25" spans="11:14" ht="15.75" customHeight="1" x14ac:dyDescent="0.15"/>
    <row r="26" spans="11:14" ht="15.75" customHeight="1" x14ac:dyDescent="0.15"/>
  </sheetData>
  <sheetProtection formatCells="0" formatColumns="0" formatRows="0" insertColumns="0" insertRows="0"/>
  <mergeCells count="3">
    <mergeCell ref="K4:O4"/>
    <mergeCell ref="B5:H5"/>
    <mergeCell ref="K5:O5"/>
  </mergeCells>
  <phoneticPr fontId="9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</vt:i4>
      </vt:variant>
    </vt:vector>
  </HeadingPairs>
  <TitlesOfParts>
    <vt:vector size="28" baseType="lpstr">
      <vt:lpstr>表紙</vt:lpstr>
      <vt:lpstr>文字列操作</vt:lpstr>
      <vt:lpstr>条件付き書式</vt:lpstr>
      <vt:lpstr>セルの表示形式</vt:lpstr>
      <vt:lpstr>COUNT</vt:lpstr>
      <vt:lpstr>COUNTIF</vt:lpstr>
      <vt:lpstr>COUNTIFS</vt:lpstr>
      <vt:lpstr>絶対参照</vt:lpstr>
      <vt:lpstr>RANK</vt:lpstr>
      <vt:lpstr>VLOOKUP</vt:lpstr>
      <vt:lpstr>MATCH-OFFSET</vt:lpstr>
      <vt:lpstr>IF</vt:lpstr>
      <vt:lpstr>IF 入れ子</vt:lpstr>
      <vt:lpstr>IF・AND</vt:lpstr>
      <vt:lpstr>データシート</vt:lpstr>
      <vt:lpstr>並べ替え</vt:lpstr>
      <vt:lpstr>抽出</vt:lpstr>
      <vt:lpstr>演習1</vt:lpstr>
      <vt:lpstr>演習2</vt:lpstr>
      <vt:lpstr>演習3</vt:lpstr>
      <vt:lpstr>演習4</vt:lpstr>
      <vt:lpstr>入力規則</vt:lpstr>
      <vt:lpstr>入力規則・応用</vt:lpstr>
      <vt:lpstr>保存</vt:lpstr>
      <vt:lpstr>演習2!Print_Area</vt:lpstr>
      <vt:lpstr>演習3!Print_Area</vt:lpstr>
      <vt:lpstr>絶対参照!Print_Area</vt:lpstr>
      <vt:lpstr>表紙!Print_Area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Yamaura</dc:creator>
  <cp:lastModifiedBy>Administrator</cp:lastModifiedBy>
  <cp:lastPrinted>2012-08-21T09:54:45Z</cp:lastPrinted>
  <dcterms:created xsi:type="dcterms:W3CDTF">2005-07-17T05:37:21Z</dcterms:created>
  <dcterms:modified xsi:type="dcterms:W3CDTF">2024-11-29T04:23:05Z</dcterms:modified>
</cp:coreProperties>
</file>